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IUP GRAL\2021\CONVOCATORIAS EXTERNAS\"/>
    </mc:Choice>
  </mc:AlternateContent>
  <bookViews>
    <workbookView xWindow="0" yWindow="0" windowWidth="20490" windowHeight="7155" tabRatio="715" activeTab="1"/>
  </bookViews>
  <sheets>
    <sheet name="PORT" sheetId="1" r:id="rId1"/>
    <sheet name="1. OFERTA MINCIENCIAS" sheetId="3" r:id="rId2"/>
    <sheet name="Control de Cambios" sheetId="5" r:id="rId3"/>
  </sheets>
  <definedNames>
    <definedName name="_xlnm._FilterDatabase" localSheetId="1" hidden="1">'1. OFERTA MINCIENCIAS'!$A$8:$R$49</definedName>
    <definedName name="_xlnm.Print_Area" localSheetId="1">'1. OFERTA MINCIENCIAS'!$A$2:$R$49</definedName>
    <definedName name="_xlnm.Print_Area" localSheetId="0">PORT!$A$1:$J$47</definedName>
    <definedName name="_xlnm.Print_Titles" localSheetId="1">'1. OFERTA MINCIENCIAS'!$2:$8</definedName>
    <definedName name="Z_174A2EF9_B040_4AC2_9A69_ACC64BAE66F9_.wvu.Rows" localSheetId="0" hidden="1">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9" i="3" l="1"/>
  <c r="R46" i="3"/>
  <c r="R45" i="3"/>
  <c r="R44" i="3"/>
  <c r="R42" i="3"/>
  <c r="R40" i="3"/>
  <c r="R39" i="3"/>
  <c r="R38" i="3"/>
  <c r="R37" i="3"/>
  <c r="R36" i="3"/>
  <c r="R35" i="3"/>
  <c r="R34" i="3"/>
  <c r="R26" i="3"/>
  <c r="R25" i="3"/>
  <c r="R24" i="3"/>
  <c r="P21" i="3"/>
  <c r="R21" i="3" s="1"/>
  <c r="P19" i="3"/>
  <c r="R18" i="3"/>
  <c r="R17" i="3"/>
  <c r="R16" i="3"/>
  <c r="R15" i="3"/>
  <c r="R14" i="3"/>
  <c r="R13" i="3"/>
  <c r="R12" i="3"/>
  <c r="R11" i="3"/>
  <c r="R10" i="3"/>
  <c r="R9" i="3"/>
  <c r="R19" i="3" l="1"/>
</calcChain>
</file>

<file path=xl/comments1.xml><?xml version="1.0" encoding="utf-8"?>
<comments xmlns="http://schemas.openxmlformats.org/spreadsheetml/2006/main">
  <authors>
    <author>Andrea Hurtado Triviño</author>
    <author>Eduardo Pinzón López</author>
  </authors>
  <commentList>
    <comment ref="O34" authorId="0" shapeId="0">
      <text>
        <r>
          <rPr>
            <b/>
            <sz val="9"/>
            <color indexed="81"/>
            <rFont val="Tahoma"/>
            <family val="2"/>
          </rPr>
          <t>Andrea Hurtado Triviño:</t>
        </r>
        <r>
          <rPr>
            <sz val="9"/>
            <color indexed="81"/>
            <rFont val="Tahoma"/>
            <family val="2"/>
          </rPr>
          <t xml:space="preserve">
Monto estimado teniendo en cuenta el traslado de rubros y los recursos 2020 sin ejecutar.</t>
        </r>
      </text>
    </comment>
    <comment ref="O35" authorId="0" shapeId="0">
      <text>
        <r>
          <rPr>
            <b/>
            <sz val="9"/>
            <color indexed="81"/>
            <rFont val="Tahoma"/>
            <family val="2"/>
          </rPr>
          <t>Andrea Hurtado Triviño:</t>
        </r>
        <r>
          <rPr>
            <sz val="9"/>
            <color indexed="81"/>
            <rFont val="Tahoma"/>
            <family val="2"/>
          </rPr>
          <t xml:space="preserve">
Posterior a el traslado de rubros, esta convocatoria tan sólo será para conformación de banco de elegibles, por tanto sól contará con los recursos destinados a la evaluación de las prpouestas.</t>
        </r>
      </text>
    </comment>
    <comment ref="H36" authorId="1" shapeId="0">
      <text>
        <r>
          <rPr>
            <b/>
            <sz val="9"/>
            <color indexed="81"/>
            <rFont val="Tahoma"/>
            <family val="2"/>
          </rPr>
          <t>Eduardo Pinzón López:</t>
        </r>
        <r>
          <rPr>
            <sz val="9"/>
            <color indexed="81"/>
            <rFont val="Tahoma"/>
            <family val="2"/>
          </rPr>
          <t xml:space="preserve">
Reunión Purdue.</t>
        </r>
      </text>
    </comment>
  </commentList>
</comments>
</file>

<file path=xl/sharedStrings.xml><?xml version="1.0" encoding="utf-8"?>
<sst xmlns="http://schemas.openxmlformats.org/spreadsheetml/2006/main" count="601" uniqueCount="207">
  <si>
    <t>VERSIÓN 1 DEL  09 DE FEBRERO DE 2021</t>
  </si>
  <si>
    <t xml:space="preserve"> </t>
  </si>
  <si>
    <t>-</t>
  </si>
  <si>
    <t>Recursos del 2022</t>
  </si>
  <si>
    <t>MINISTERIO DE CIENCIA, TECNOLOGÍA E INNOVACIÓN 
PLAN DE MECANISMOS 2021</t>
  </si>
  <si>
    <t>CÓDIGO: D101PR01F13</t>
  </si>
  <si>
    <t>OFERTA MINCIENCIAS: Refiere aquellas mecanismos que son financiadas solamente con recursos del Ministerio. Se incluye las convocatorias de reconocimiento de grupos e investigadores y Publindex
OFERTA ALIADOS: Hace referencia aquellos mecanismos operados por Minciencias y cuyos recursos provienen en su mayoría de Entidades Aliados
OFERTA BENEFICIOS TRIBUTARIOS: Da cuenta de los mecanismos que hacen parte del instrumento de beneficios tributarios por inversión en CTeI</t>
  </si>
  <si>
    <t>TIPO DE OFERTA</t>
  </si>
  <si>
    <t>EJE TEMÁTICO</t>
  </si>
  <si>
    <t>CLASIFICACIÓN OFERTA</t>
  </si>
  <si>
    <t xml:space="preserve">NOMBRE </t>
  </si>
  <si>
    <t>DESCRIPCIÓN</t>
  </si>
  <si>
    <t xml:space="preserve">INSTRUMENTO </t>
  </si>
  <si>
    <t>INDICADOR</t>
  </si>
  <si>
    <t>META</t>
  </si>
  <si>
    <t>ALCANCE DEL MECANISMO</t>
  </si>
  <si>
    <t>DEPARTAMENTOS</t>
  </si>
  <si>
    <t>FECHA DE APERTURA MECANISMO</t>
  </si>
  <si>
    <t>ÁREA RESPONSABLE</t>
  </si>
  <si>
    <t>PROYECTO DE INVERSION (SI APLICA)</t>
  </si>
  <si>
    <t>MONTO RECURSOS PGN</t>
  </si>
  <si>
    <t>MONTOS OTRAS FUENTES</t>
  </si>
  <si>
    <t xml:space="preserve">DESCRIPCIÓN OTRAS FUENTES </t>
  </si>
  <si>
    <t>TOTAL</t>
  </si>
  <si>
    <t xml:space="preserve">Invitación </t>
  </si>
  <si>
    <t>Programas y Proyectos de CTeI</t>
  </si>
  <si>
    <t>Minciencias</t>
  </si>
  <si>
    <t>Fortalecimiento de centros autónomos e institutos públicos de I+D</t>
  </si>
  <si>
    <t>Fortalecimiento de centros autonomos e institutos públicos de I+D a través de la financiación de investigaciones de tesis de doctorados, presentadas por el respectivo centro, conjuntamente con el estudiante, en el marco de alguna de las líneas de investigación del centro.</t>
  </si>
  <si>
    <t xml:space="preserve"> Programas y proyectos de CTeI financiados</t>
  </si>
  <si>
    <t>No aplica</t>
  </si>
  <si>
    <t xml:space="preserve">Nacional </t>
  </si>
  <si>
    <t xml:space="preserve"> Nacional + No regionalizable</t>
  </si>
  <si>
    <t>primer trimestre 2021</t>
  </si>
  <si>
    <t>Dirección Generación de Conocimiento</t>
  </si>
  <si>
    <t>FFJC - Conv 404-2019</t>
  </si>
  <si>
    <t>segundo trimestre de 2021</t>
  </si>
  <si>
    <t>Convocatoria</t>
  </si>
  <si>
    <t xml:space="preserve">Generación de capacidades para la producción en Colombia de reactivos, insumos y metodologías para la prevención, diagnóstico, tratamiento de enfermedades infeccionas y desatendidas, y demás enfermedades transmisibles. </t>
  </si>
  <si>
    <t xml:space="preserve">Esta iniciativa pretende apoyar alianzas estrategicas entre empresas, instituciones de Educación Superior (IES), centros de investigación o desarrollo tecnológico, institutos de investigación, oficinas de transferencia de resultados de investigación, entidades de salud (públicas o privadas), incubadoras de empresas de base tecnológica y empresas de todos los tamaños (públicas o privadas) con personería jurídica. que pretende apoyar proyectos de Desarrollo Tecnológico e Innovación, basados en la incorporación de conocimiento científico desarrollado en Colombia, que conduzcan a la producción de reactivos, insumos, equipos, tecnologías y métodos que puedan ser utilizados para la prevención y el diagnóstico de Enfermedades Infecciosas o Desatendidas de importancia en Salud Pública en Colombia y que contribuyan a solucionar la problemática relacionada con la dependencia tecnológica, importación y escasez de productos, así como disminuir los costos y tiempos de acceso. </t>
  </si>
  <si>
    <t>Fortalecimiento de capacidades regionales de investigación en salud.</t>
  </si>
  <si>
    <t xml:space="preserve">Esta iniciativa pretende apoyar alianzas estrategicas entre empresas, instituciones de Educación Superior (IES), centros de investigación o desarrollo tecnológico, institutos de investigación, que permitan reducir brechas y fortalecer capacidades de regiones, con miras a consolidar ecosistemas científicos, respondiendo a eventos de interés en salud pública y enfermedades desatentidas. </t>
  </si>
  <si>
    <t>Convocatoria para la financiación de proyectos de CTeI en salud que promuevan la medicina personalizada y la investigación traslacional</t>
  </si>
  <si>
    <t xml:space="preserve">Contribuir a la solución de problemáticas regionales en salud a través de la financiación de proyectos de investigación interdisciplinar en CTeI, aplicando la investigación traslacional y la medicina personalizada. </t>
  </si>
  <si>
    <t>Cierre De Brechas Tecnológicas En Cadenas Productivas Agropecuarias</t>
  </si>
  <si>
    <t xml:space="preserve">Contribuir al cierre de brechas tecnológicas en el sector agropecuario y al fortalecimiento de los actores del sistema de CTeI a nivel departamental, mediante su articulación para la ejecución de actividades de investigación, desarrollo tecnológico e innovación y transferencia de tecnología, que ofrezcan soluciones a las demandas priorizadas en la Agenda de I+D+i de las cadenas productivas definidas junto con el Ministerio de Agricultura y Desarrollo Rural, que permitan aumentar su competitividad y aporten al mejoramiento de la seguridad alimentaria y la calidad de vida de la población a nivel departamental, en particular de los productores rurales.  </t>
  </si>
  <si>
    <t>Por definir</t>
  </si>
  <si>
    <t>segundo trimestre 2021</t>
  </si>
  <si>
    <t>MINAGRICULTURA</t>
  </si>
  <si>
    <t>Aliados Estratégicos</t>
  </si>
  <si>
    <t>Invitación a presentar propuestas para la ejecución de proyectos de I+D+i orientados a la generación de nuevo conocimiento en Yacimientos No Convencionales en Colombia</t>
  </si>
  <si>
    <t>La invitación tiene como objeto el fortalecimiento del trabajo en investigación en el área de Yacimientos No Convencionales, a través de la financiación de proyectos de I+D+i, que permitan la generación de conocimiento geocientífico para la identificación, caracterización y evaluación del potencial de arenas bituminosas en Colombia. Este conocimiento aportará información técnica y científica a la Vicepresidencia Técnica de la ANH en temas relacionados con YNC y específicamente Arenas Bituminosas, requeridos para responder de manera adecuada a los retos actuales y futuros en la exploración y producción de hidrocarburos, y al mismo tiempo identificar tecnologías comunes que contribuyan con el desarrollo social y económico del País.</t>
  </si>
  <si>
    <t>primer trimestre de 2021</t>
  </si>
  <si>
    <t>NA</t>
  </si>
  <si>
    <t>FFJC - Conv 833-2019
ANH</t>
  </si>
  <si>
    <t>Invitación a presentar propuestas para la ejecución de proyectos de generación de nuevo conocimiento geocientífico</t>
  </si>
  <si>
    <t>Promover la adquisición, transferencia e implementación sistematica del conocimiento cientifico y tecnológico que contribuyan al desarrollo de competencias de alto nivel para la toma de decisiones relativas a la exploración y explotación de hidrocarburos mediante la realización programas, proyectos,  y actividades de CTeI.</t>
  </si>
  <si>
    <t>FFJC - Conv 833-2019</t>
  </si>
  <si>
    <t>Invitación para consolidación de iniciativas de I+D en Recobro Mejorado de Hidrocarburos</t>
  </si>
  <si>
    <t>Fortalecer el conocimiento científico y tecnológico en la temática del incremento del factor de Recobro de Hidrocarburos para Campos Colombianos, a través del desarrollo de proyectos de I+D que promuevan tanto la incorporación de nuevo conocimiento científico y tecnológico en dicha temática, así como la transferencia de tecnología a las empresas del sector, implementando en campo las tecnologías desarrolladas.</t>
  </si>
  <si>
    <t>FFJC - Conv 884-2019</t>
  </si>
  <si>
    <t>Invitación a presentar propuesta para ejecución de un proyecto I+D en recobro mejorado de hidrocarburos pesados y extrapesados que promueva el fortalecimiento de capacidades en esta temática para la región del Huila</t>
  </si>
  <si>
    <t>Fortalecer el conocimiento científico y tecnológico en la temática del incremento del factor de Recobro de Hidrocarburos pesados y extrapesados para Campos Colombianos, a través del desarrollo de proyectos de I+D+i</t>
  </si>
  <si>
    <t>Regional</t>
  </si>
  <si>
    <t> Huila</t>
  </si>
  <si>
    <t>FFJC - Conv 735-2019</t>
  </si>
  <si>
    <t>“Invitación a presentar propuestas para la ejecución de proyectos de I+D+i orientados al fortalecimiento del portafolio I+D+i de la ARC según prioridades y necesidades de la ARC-2020”.</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</si>
  <si>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</si>
  <si>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cuarto trimestre 2020</t>
  </si>
  <si>
    <t>FFJC - Conv 877/2017</t>
  </si>
  <si>
    <t>Invitación Ondas Primera Infancia</t>
  </si>
  <si>
    <t>Programa de fortalecimiento de capacidades en investigación para docentes de educación inicial.</t>
  </si>
  <si>
    <t>FFJC - Conv 878 de 2017
MEN</t>
  </si>
  <si>
    <t>Plataforma Trasatlantica</t>
  </si>
  <si>
    <t>Abordar las brechas claves en nuestra comprensión de la interacción dinámica y compleja de los efectos sociales a mediano y largo plazo de la pandemia de COVID-19 y cómo mitigarlos.</t>
  </si>
  <si>
    <t>Programas y proyectos de CTeI financiados (se cuentan proyectos)</t>
  </si>
  <si>
    <t>Innovación para la función pública</t>
  </si>
  <si>
    <t>Invitación a presentar propuesta con el fin de formular recomendaciones conceptuales, analíticas y metodológicas que permitan definir acciones, metodologías y herramientas que promuevan una cultura organizacional que impulse la innovación en la práctica, en algunas entidades públicas de la Rama Ejecutiva en Colombia.</t>
  </si>
  <si>
    <t>Apoyo a  programas y proyectos I+D+i que promuevan beneficios sociales y económicos</t>
  </si>
  <si>
    <t>FFJC - Conv 779 de 2016
DAFP
MEN</t>
  </si>
  <si>
    <t>Fortalecimiento de capacidades para la generación de conocimiento</t>
  </si>
  <si>
    <t>Convocatoria de Indexación de revistas especializadas - Publindex - 2020</t>
  </si>
  <si>
    <t>Evaluar la calidad de las revistas científicas nacionales, mediante criterios relacionados con la gestión editorial, la visibilidad y el impacto de las publicaciones, con el propósito de incrementar la calidad de la producción científica nacional y su inserción en el ámbito internacional.</t>
  </si>
  <si>
    <t>Modelo de Clasificación Revistas Científicas Especializadas - PUBLINDEX</t>
  </si>
  <si>
    <t>Número de propuestas evaluadas, sometidas a proceso de evaluación</t>
  </si>
  <si>
    <t>Medición de Grupos de investigación e investigadores - 2020</t>
  </si>
  <si>
    <t>Contar con información actualizada de los Grupos de Investigación, Desarrollo Tecnológico o de Innovación y los investigadores del país, sus actividades y los resultados logrados para generar conocimiento sobre las capacidades, fortalezas, debilidades y potencialidades de quienes integran el SNCTeI.</t>
  </si>
  <si>
    <t>Modelo de medición de grupos de investigación, desarrollo tecnológico o de innovación</t>
  </si>
  <si>
    <t>Número de propuestas evaluadas</t>
  </si>
  <si>
    <t>8845 registros de grupos
96828 hojas de vida de investigadores</t>
  </si>
  <si>
    <t>Innovación y Productividad</t>
  </si>
  <si>
    <t>Convocatoria tercerizada con CREAME para el fortalecimiento a empresas de base científica, tecnológica e innovación</t>
  </si>
  <si>
    <t>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t>
  </si>
  <si>
    <t>Acuerdos de transferencia de tecnología yo conocimiento</t>
  </si>
  <si>
    <t>Acuerdos de transferencia de tecnología y/o conocimiento</t>
  </si>
  <si>
    <t>Dirección de Transferencia y Uso de Conocimiento</t>
  </si>
  <si>
    <t>Convocatoria nacional tercerizada para fomentar la proteccion por patente y su uso comercial de adelantos tecnologicos en I+D+i que promuevan la potenciación económica del sector empresarial.</t>
  </si>
  <si>
    <t>Apoyar actividades relacionadas con la protección vía propiedad intelectual y/o explotación comercial de adelantos tecnológicos en I+D+i, que promuevan el fortalecimiento económico del tejido empresarial.</t>
  </si>
  <si>
    <t>Programa de Propiedad Intelectual</t>
  </si>
  <si>
    <t>Registro de solicitudes de patentes por residentes en Oficina Nacional</t>
  </si>
  <si>
    <t>Sácale jugo a tu patente 3.0</t>
  </si>
  <si>
    <t xml:space="preserve">Iniciativa para promover la explotación, comercialización y/o transferencia de las invenciones protegidas o en proceso de protección por patente - </t>
  </si>
  <si>
    <t>Invenciones gestionadas a traves de la explotación,comercialización y/o transferencia</t>
  </si>
  <si>
    <t>Beneficios Tributarios</t>
  </si>
  <si>
    <t>Convocatoria de Beneficios Tributarios por Crédito Fiscal</t>
  </si>
  <si>
    <t>Estimular la inversión privada en Actividades de Ciencia, Tecnología e Innovación (ACTeI) mediante el registro y calificación de los proyectos de investigación científica, desarrollo tecnológico e innovación, cuya inversión será realizada durante el año y vigencias fiscales futuras inclusive, y asignar los respectivos cupos para que los contribuyentes del impuesto de renta que realicen dichas inversiones, puedan acceder a un cupo de deducción en renta del 100% de la inversión</t>
  </si>
  <si>
    <t>Convocatoria de Beneficios Tributarios por Deducción y Descuento de proyectos de CTeI</t>
  </si>
  <si>
    <t>Estimular la inversión privada en Actividades de Ciencia, Tecnología e Innovación (ACTeI) mediante el registro y calificación de los proyectos de investigación científica, desarrollo tecnológico e innovación, cuya inversión será realizada durante el año 2021 y vigencias fiscales futuras inclusive, y asignar los respectivos cupos para que los contribuyentes del impuesto de renta que realicen dichas inversiones, puedan acceder a un cupo de deducción en renta del 100% de la inversión y un cupo de descuento tributario del 25% de la inversión, sin superar el 25% del impuesto a pagar, acorde a lo estipulado en los artículos 158-1, 256 y 258 del E.T.</t>
  </si>
  <si>
    <t>% de asignación de cupo para beneficios. 
$billones asignados.</t>
  </si>
  <si>
    <t>100% de asignación de cupo para beneficios. 
$1,9 billones asignados.</t>
  </si>
  <si>
    <t>Ventanilla Abierta</t>
  </si>
  <si>
    <t>Beneficios Tributarios por Donación al FFJC</t>
  </si>
  <si>
    <t>Estimular las donaciones en efectivo para el Fondo Francisco José de Caldas por parte de las personas naturales y jurídicas, para otorgar los beneficios tributarios establecidos en los artículos 158-1 y 256 del Estatuto Tributario y apoyar las siguientes iniciativas: Programa Mujer + Ciencia + Equidad, Jóvenes creando para Colombia, y la misión de bioeconomía.</t>
  </si>
  <si>
    <t xml:space="preserve">Convocatoria para el acceso a beneficios tributarios por la vinculación de capital humano de alto nivel a empresas </t>
  </si>
  <si>
    <t>Convocatoria para el otorgamiento de beneficios tributarios a las empresas que vinculen personal con título de doctorado válido en Colombia, según lo establecido en los artículos 158-1 y 256-1 del Estatuto Tributario</t>
  </si>
  <si>
    <t>Convocatoria para el registro de propuestas que accederán a los ingresos no constitutivos de renta año 2020</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</si>
  <si>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</si>
  <si>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t>Convocatoria para el registro de propuestas que accederán a los ingresos no constitutivos de renta año 2021</t>
  </si>
  <si>
    <t>Exención de IVA</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</si>
  <si>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</si>
  <si>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t>No aplica
Apertura global del formulario en junio de 2018</t>
  </si>
  <si>
    <t>Convocatoria para el apoyo a programas de I+D+i que contribuyan a resolver los desafíos establecidos en la misión “Bioeconomía para una Colombia potencia viva y diversa hacia una sociedad impulsada por el conocimiento”</t>
  </si>
  <si>
    <t>La convocatoria permitirá potenciar el desarrollo socioeconómico del país, desde y para las regiones, por medio del apoyo a Programas de I+D+i orientados a desarrollar productos y procesos de alto valor agregado, basados en la gestión eficiente de la biomasa y el aprovechamiento sostenible de la biodiversidad y sus servicios ecosistémicos.</t>
  </si>
  <si>
    <t xml:space="preserve">Desarrollo Tecnológico </t>
  </si>
  <si>
    <t>Proyectos de I+D+i financiados  generación de Bioproductos - Colombia Bio</t>
  </si>
  <si>
    <t>Convocatoria para la conformación de un banco de elegibles BIO 2021: expediciones científicas y fortalecimiento de colecciones biológicas con la vinculación de jóvenes investigadores e innovadores</t>
  </si>
  <si>
    <t xml:space="preserve">El desarrollo de expediciones científicas permite la ampliación del conocimiento de la biodiversidad en ecosistemas terrestres y acuáticos localizados a lo largo del territorio colombiano. Estas expediciones contemplan la participación de comunidades locales, a través de estrategias de apropiación social que involucran el intercambio de saberes, la participación en actividades de campo, además de la construcción de estrategias conjuntas, que permitan mejorar la calidad de vida de los pobladores, a través del aprovechamiento sostenible de la biodiversidad del país. </t>
  </si>
  <si>
    <t>Expediciones Científicas Nacionales</t>
  </si>
  <si>
    <t xml:space="preserve">Expediciones Científicas nacionales e internacionales financiadas por Minciencias y Entidades aliadas </t>
  </si>
  <si>
    <t>Vocaciones Científicas de CTeI</t>
  </si>
  <si>
    <t>Jovenes Creando por Colombia</t>
  </si>
  <si>
    <t>Dirigido a grupos de jóvenes con capacidades creativas e innovadoras quienes a partir de un desafío identificado puedan estructurar ideas y proyectos que le aporten a la construcción del país y con sus soluciones logren transformaciones disruptivas para sus territorios.</t>
  </si>
  <si>
    <t>Vocaciones y Formación en CTeI</t>
  </si>
  <si>
    <t>Jóvenes Investigadores e Innovadores apoyados</t>
  </si>
  <si>
    <t>Por deifinir</t>
  </si>
  <si>
    <t>Dirección de Vocaciones y Formación de CTeI</t>
  </si>
  <si>
    <t>Mujer + Ciencia  + Equidad</t>
  </si>
  <si>
    <t xml:space="preserve">Promover el desarrollo de vocaciones científicas en mujeres estudiantes de pregrado o recién egresadas pertenecientes  a  grupos étnicos (indígenas, negros, afros, raizales, palenqueros y Rom) de familias de  bajos ingresos, o en condiciones de vulnerabilidad a partir de la realización de una beca-pasantía en proyectos de CTeI </t>
  </si>
  <si>
    <t>Equidad de la mujer</t>
  </si>
  <si>
    <t>Semilleros de investigación Jóvenes Agentes de Cambio</t>
  </si>
  <si>
    <t xml:space="preserve">Dirigido a grupos de jóvenes con capacidades creativas e innovadoras quienes a partir de un desafío identificado puedan estructurar ideas y proyectos que le aporten a la construcción del país y con sus soluciones logren transformaciones disruptivas para sus territorios. </t>
  </si>
  <si>
    <t>Formación y vinculación de Capital Humano de Alto Nivel</t>
  </si>
  <si>
    <t>Programa Crédito Beca Colfuturo (Convocatoria tercerizada)</t>
  </si>
  <si>
    <t>Formar profesionales colombianos a nivel de maestrías, doctorados y especializaciones médico-quirúrgicas en el exterior.</t>
  </si>
  <si>
    <t>Formación e inserción de capital humano de alto nivel</t>
  </si>
  <si>
    <t>Becas de doctorado
Becas de maestría</t>
  </si>
  <si>
    <t>150
850</t>
  </si>
  <si>
    <t>Convocatoria Aliados Fulbright</t>
  </si>
  <si>
    <t xml:space="preserve">Formar profesionales colombianos a nivel de doctorado en Estados Unidos con enfoque diferencial </t>
  </si>
  <si>
    <t>Becas de doctorado</t>
  </si>
  <si>
    <t>Banco de Elegibles Doctorados en el Exterior Minciencias</t>
  </si>
  <si>
    <t>Apoyar la formación de investigadores colombianos en programas de doctorado en Colombia y en el Exterior con enfoque diferencial y territorial, a través de la constitución de un banco de elegibles.</t>
  </si>
  <si>
    <t>Enfoque Diferencial</t>
  </si>
  <si>
    <t>Movilidad Internacional</t>
  </si>
  <si>
    <t>Programa de movilidad de investigadores e innovadores y apoyo a proyectos de investigación (Inserción de actores del SNCTI en escenarios internacionales)</t>
  </si>
  <si>
    <t>Conformar un banco de elegibles para apoyar movilidades internacionales, entre investigadores colombianos que hacen parte de las entidades del Sistema Nacional de Ciencia, Tecnología e Innovación en adelante SNCTI y sus pares internacionales en el marco del desarrollo de proyectos o anteproyectos conjuntos de investigación e innovación.</t>
  </si>
  <si>
    <t>Movilidad de investigadores</t>
  </si>
  <si>
    <t>Programas proyectos de CTeI apoyados en el componente de movilidad.
Programas y proyectos de I+D</t>
  </si>
  <si>
    <t>32
8</t>
  </si>
  <si>
    <t xml:space="preserve">Dirección de Capacidades y Divulgación de la CTeI
Internacionalización </t>
  </si>
  <si>
    <t xml:space="preserve">Cyted Programa Iberoamericano de Ciencia y Tecnología para el Desarrollo Mecanismo operado por el programa de paises en conjunto. </t>
  </si>
  <si>
    <t>Convocatoria en el marco del Programa Iberoamericano de Ciencia y Tecnología para el Desarrollo, a través del cual se movilizan investigadores para generar proyectos conjuntos de investigación, desarrollo e innovación</t>
  </si>
  <si>
    <t>Apropiación Social del Conocimiento</t>
  </si>
  <si>
    <t>Ideas para el cambio 2021</t>
  </si>
  <si>
    <t>Apoyar ideas de soluciones innovadoras que desde la ciencia y la tecnología contribuyan a mejorar la calidad de vida de comunidades vulnerables Colombia.</t>
  </si>
  <si>
    <t>Apropiación social del conocimiento</t>
  </si>
  <si>
    <t>Comunidades y/o grupos de interés que se fortalecen a través de procesos de Apropiación Social de Conocimiento y cultura científica</t>
  </si>
  <si>
    <t>Dirección de Capacidades y Divulgación de la CTeI</t>
  </si>
  <si>
    <t>2017011000333</t>
  </si>
  <si>
    <t>Convocatoria para la Formación de Capital Humano de Alto Nivel para las Regiones – Docentes de establecimientos educativos oficiales de Cundinamarca</t>
  </si>
  <si>
    <t>Apoyar la formación de docentes de establecimientos educativos oficiales del Departamento de Cundinamarca, a través de la constitución de un banco de elegibles.</t>
  </si>
  <si>
    <t>Becas de maestría</t>
  </si>
  <si>
    <t> Cundinamarca</t>
  </si>
  <si>
    <t>SGR</t>
  </si>
  <si>
    <t>Asignación CTeI del SGR</t>
  </si>
  <si>
    <t>Convocatoria para la Formación de Capital Humano de Alto Nivel para las Regiones – Especialidades médico-quirúrgicas para el Departamento del Cauca</t>
  </si>
  <si>
    <t>Apoyar la formación profesionales para la realización de especialidades médico-quirúrgicas del Departamento del Cauca, a través de la constitución de un banco de elegibles.</t>
  </si>
  <si>
    <t> Cauca</t>
  </si>
  <si>
    <t>Selección de empresas beneficiarias - Sistemas de Innovación Empresarial - Santander</t>
  </si>
  <si>
    <t xml:space="preserve">La convocatoria se realiza con el fin de seleccionar empresas ubicadas en el Departamento de Santander que estén interesadas en desarrollar capacidades en los componentes clave que impulsan la innovación empresarial para la creación y/o consolidación de sistemas de innovación.
</t>
  </si>
  <si>
    <t xml:space="preserve">Fortalecimiento de capacidades para la innovación Empresarial
</t>
  </si>
  <si>
    <t xml:space="preserve">Empresas con capacidades en gestión de innovación
</t>
  </si>
  <si>
    <t>Santander</t>
  </si>
  <si>
    <t xml:space="preserve">Dirección de Transferencia y Uso de Conocimiento
Dirección de Inteligencia de Recursos"
</t>
  </si>
  <si>
    <t xml:space="preserve">FFJC - Convenio en proceso de suscripción
</t>
  </si>
  <si>
    <t>Selección de entidades expertas - Sistemas de Innovación Empresarial - Santander</t>
  </si>
  <si>
    <t xml:space="preserve">Corresponde a la selección y contratación de entidades de manera individual o mediante la modalidad de consorcios o uniones temporales, para prestar servicios de asesoría con el objetivo de impulsar la creación de Sistemas de Innovación en empresas del departamento de Santander
</t>
  </si>
  <si>
    <t>Fortalecimiento de capacidades para la innovación Empresarial</t>
  </si>
  <si>
    <t>Empresas con capacidades en gestión de innovación</t>
  </si>
  <si>
    <t>Dirección de Transferencia y Uso de Conocimiento
 Dirección de Inteligencia de Recursos</t>
  </si>
  <si>
    <t>FFJC - Convenio en proceso de suscripción</t>
  </si>
  <si>
    <t>Convocatoria Regional de Investigación Aplicada para Fomentar la Integración de los Actores del Ecosistema CTeI de Risaralda</t>
  </si>
  <si>
    <t>El objetivo es contribuir al fortalecimiento de la investigación aplicada y el desarrollo tecnológico en TIC(KPO-ITO) orientada a los sectores priorizados de Risaralda  (agroindustria y agropecuario, biodiversidad y servicios ecosistémicos, biotecnología, metalmecánica, moda e indumentaria y finalmente educación e innovación social) representados en la Red de Nodos de Innovación, Ciencia y Tecnología del departamento a través de financiación de proyectos de investigación aplicada de impacto socioeconómico y pertinencia regional.</t>
  </si>
  <si>
    <t>Innovación y productividad</t>
  </si>
  <si>
    <t>Risaralda</t>
  </si>
  <si>
    <t>FFJC - Convenio 812-2019</t>
  </si>
  <si>
    <t>CONTROL DE CAMBIOS</t>
  </si>
  <si>
    <t>FECHA</t>
  </si>
  <si>
    <t>CAMBIOS</t>
  </si>
  <si>
    <t>INSTANCIA DE APROBACIÓN</t>
  </si>
  <si>
    <t>VERSIÓN</t>
  </si>
  <si>
    <t>Comité Gestión de Recursos</t>
  </si>
  <si>
    <t>Comité Ministerial</t>
  </si>
  <si>
    <t xml:space="preserve">Dirección de Generación de Conocimiento 
* Fortalecimiento de centros autónomos e institutos públicos de I+D: Se ajusta el Alcance del mecanismo y el monto de los recursos PGN incrementandose a $15.000 millones .
* Generación de capacidades para la producción en Colombia de reactivos, insumos y metodologías para la prevención, diagnóstico, tratamiento de enfermedades infeccionas y desatendidas, y demás enfermedades transmisibles. Se ajusta el nombre de la convocatoria con la palabra al final de enfermedades transmisibles y la meta se sube a 12 proyectos. 
* Convocatoria para la financiación de proyectos de CTeI en salud que promuevan la medicina personalizada y la investigación traslacional. Se ajusta el nombre y la descripción del mecanismo.
* Invitación para consolidación de iniciativas de I+D en Recobro Mejorado de Hidrocarburos se ajusta la meta a 2 proyectos.
* Invitación a presentar propuesta para ejecución de un proyecto I+D en recobro mejorado de hidrocarburos pesados y extrapesados que promueva el fortalecimiento de capacidades en esta temática para la región del Huila. Se precisa el nombre de la convocatoria.
* Invitación a presentar propuestas para la ejecución de proyectos de I+D+i orientados al fortalecimiento del portafolio I+D+i de la ARC según prioridades y necesidades de la ARC-2020. Se ajusta la meta del mecanismo a 5 proyectos.
* Convocatoria Regional de Investigación Aplicada para Fomentar la Integración de los Actores del Ecosistema CTeI de Risaralda. Se incorpora a la oferta institucional, considerando que viene de la vigenica 2020. 
Dirección de Transferencia y Uso de Conocimiento
*  Selección de empresas beneficiarias - Sistemas de Innovación Empresarial - Santander. Se incorpora a la oferta institucional, se trae de la vigencia anterior.
* Selección de entidades expertas - Sistemas de Innovación Empresarial - Santander. Se incorpora a la oferta institucional, se trae de la vigencia anterior.
Para todos los mecanismos en la fecha de apertura se deja el trimestre en el cual será abierta, salvo en los casos concretos en donde ya se tiene la apertura. </t>
  </si>
  <si>
    <t>TRAZADORES PRESUPUESTALES</t>
  </si>
  <si>
    <t>VERSIÓN: 02</t>
  </si>
  <si>
    <t>FECHA: 2021-01-31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</si>
</sst>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Red]\-&quot;$&quot;#,##0"/>
    <numFmt numFmtId="165" formatCode="_-&quot;$&quot;* #,##0_-;\-&quot;$&quot;* #,##0_-;_-&quot;$&quot;* &quot;-&quot;_-;_-@_-"/>
    <numFmt numFmtId="166" formatCode="dd/mm/yyyy;@"/>
    <numFmt numFmtId="167" formatCode="_-[$$-240A]\ * #,##0.00_-;\-[$$-240A]\ * #,##0.00_-;_-[$$-240A]\ * &quot;-&quot;??_-;_-@_-"/>
    <numFmt numFmtId="168" formatCode="_-[$$-240A]\ * #,##0.000_-;\-[$$-240A]\ * #,##0.000_-;_-[$$-240A]\ * &quot;-&quot;??_-;_-@_-"/>
    <numFmt numFmtId="169" formatCode="_-&quot;$&quot;* #,##0.00_-;\-&quot;$&quot;* #,##0.00_-;_-&quot;$&quot;* &quot;-&quot;_-;_-@_-"/>
    <numFmt numFmtId="170" formatCode="[$$-240A]\ #,##0.0"/>
    <numFmt numFmtId="171" formatCode="[$$-240A]\ #,##0"/>
    <numFmt numFmtId="172" formatCode="_-[$$-240A]\ * #,##0.00_-;\-[$$-240A]\ * #,##0.00_-;_-[$$-240A]\ * &quot;-&quot;??_-;_-@"/>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Arial Narrow"/>
      <family val="2"/>
    </font>
    <font>
      <b/>
      <sz val="10"/>
      <color theme="1"/>
      <name val="Arial Narrow"/>
      <family val="2"/>
    </font>
    <font>
      <b/>
      <sz val="10"/>
      <color theme="0"/>
      <name val="Arial Narrow"/>
      <family val="2"/>
    </font>
    <font>
      <sz val="11"/>
      <color theme="1"/>
      <name val="Arial Narrow"/>
      <family val="2"/>
    </font>
    <font>
      <sz val="10"/>
      <name val="Arial Narrow"/>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3366CC"/>
        <bgColor theme="0"/>
      </patternFill>
    </fill>
    <fill>
      <patternFill patternType="solid">
        <fgColor rgb="FF3366CC"/>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auto="1"/>
      </left>
      <right/>
      <top style="thin">
        <color auto="1"/>
      </top>
      <bottom style="thin">
        <color auto="1"/>
      </bottom>
      <diagonal/>
    </border>
    <border>
      <left style="dotted">
        <color theme="0" tint="-0.34998626667073579"/>
      </left>
      <right/>
      <top style="dotted">
        <color theme="0" tint="-0.34998626667073579"/>
      </top>
      <bottom style="dotted">
        <color theme="0" tint="-0.34998626667073579"/>
      </bottom>
      <diagonal/>
    </border>
  </borders>
  <cellStyleXfs count="2">
    <xf numFmtId="0" fontId="0" fillId="0" borderId="0"/>
    <xf numFmtId="165" fontId="1" fillId="0" borderId="0" applyFont="0" applyFill="0" applyBorder="0" applyAlignment="0" applyProtection="0"/>
  </cellStyleXfs>
  <cellXfs count="6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3" fillId="3" borderId="0" xfId="0" applyFont="1" applyFill="1" applyAlignment="1">
      <alignment horizontal="center" vertical="center" wrapText="1"/>
    </xf>
    <xf numFmtId="0" fontId="3" fillId="3" borderId="0" xfId="0" applyFont="1" applyFill="1" applyAlignment="1">
      <alignment horizontal="right" vertical="center" wrapText="1"/>
    </xf>
    <xf numFmtId="0" fontId="3" fillId="3" borderId="0" xfId="0" applyFont="1" applyFill="1" applyAlignment="1">
      <alignment vertical="center" wrapText="1"/>
    </xf>
    <xf numFmtId="0" fontId="5" fillId="4" borderId="11" xfId="0" applyFont="1" applyFill="1" applyBorder="1" applyAlignment="1">
      <alignment horizontal="center" vertical="center" wrapText="1"/>
    </xf>
    <xf numFmtId="0" fontId="3" fillId="3" borderId="0" xfId="0" applyFont="1" applyFill="1" applyAlignment="1">
      <alignment horizontal="center" vertical="center" wrapText="1"/>
    </xf>
    <xf numFmtId="0" fontId="6" fillId="0" borderId="0" xfId="0" applyFont="1"/>
    <xf numFmtId="0" fontId="5" fillId="5" borderId="6" xfId="0" applyFont="1" applyFill="1" applyBorder="1" applyAlignment="1">
      <alignment horizontal="center" vertical="center" wrapText="1"/>
    </xf>
    <xf numFmtId="0" fontId="3" fillId="0" borderId="6" xfId="0" applyFont="1" applyBorder="1"/>
    <xf numFmtId="0" fontId="3" fillId="0" borderId="6" xfId="0" applyFont="1" applyBorder="1" applyAlignment="1">
      <alignment horizontal="left" wrapText="1" indent="1"/>
    </xf>
    <xf numFmtId="0" fontId="3" fillId="0" borderId="6" xfId="0" applyFont="1" applyBorder="1" applyAlignment="1">
      <alignment horizontal="center" vertical="center"/>
    </xf>
    <xf numFmtId="0" fontId="3" fillId="0" borderId="6" xfId="0" applyFont="1" applyBorder="1" applyAlignment="1">
      <alignment horizontal="left" vertical="top" wrapText="1" indent="1"/>
    </xf>
    <xf numFmtId="0" fontId="3" fillId="0" borderId="6" xfId="0" applyFont="1" applyBorder="1" applyAlignment="1">
      <alignment horizontal="left" vertical="center" indent="1"/>
    </xf>
    <xf numFmtId="0" fontId="6" fillId="0" borderId="0" xfId="0" applyFont="1" applyAlignment="1">
      <alignment horizontal="left" vertical="center" indent="1"/>
    </xf>
    <xf numFmtId="0" fontId="3" fillId="0" borderId="0" xfId="0" applyFont="1"/>
    <xf numFmtId="14" fontId="3" fillId="0" borderId="6" xfId="0" applyNumberFormat="1" applyFont="1" applyBorder="1" applyAlignment="1">
      <alignment horizontal="center" vertical="center"/>
    </xf>
    <xf numFmtId="0" fontId="3" fillId="0" borderId="0" xfId="0" applyFont="1" applyAlignment="1">
      <alignment horizontal="center" vertical="center"/>
    </xf>
    <xf numFmtId="0" fontId="3" fillId="0" borderId="1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wrapText="1"/>
    </xf>
    <xf numFmtId="168" fontId="3" fillId="0" borderId="13" xfId="0" applyNumberFormat="1" applyFont="1" applyFill="1" applyBorder="1" applyAlignment="1">
      <alignment horizontal="center" vertical="center" wrapText="1"/>
    </xf>
    <xf numFmtId="169" fontId="3" fillId="0" borderId="13" xfId="1" applyNumberFormat="1" applyFont="1" applyFill="1" applyBorder="1" applyAlignment="1">
      <alignment horizontal="center" vertical="center" wrapText="1"/>
    </xf>
    <xf numFmtId="0" fontId="3" fillId="0" borderId="13" xfId="0" quotePrefix="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13" xfId="0" applyFont="1" applyFill="1" applyBorder="1" applyAlignment="1">
      <alignment horizontal="center" vertical="center" wrapText="1"/>
    </xf>
    <xf numFmtId="166" fontId="6" fillId="0" borderId="13" xfId="0" quotePrefix="1" applyNumberFormat="1" applyFont="1" applyFill="1" applyBorder="1" applyAlignment="1">
      <alignment horizontal="center" vertical="center" wrapText="1"/>
    </xf>
    <xf numFmtId="166" fontId="3" fillId="0" borderId="13" xfId="0" quotePrefix="1"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70" fontId="3" fillId="0" borderId="13" xfId="0" applyNumberFormat="1" applyFont="1" applyFill="1" applyBorder="1" applyAlignment="1">
      <alignment vertical="center" wrapText="1"/>
    </xf>
    <xf numFmtId="171" fontId="3" fillId="0" borderId="13" xfId="0" applyNumberFormat="1" applyFont="1" applyFill="1" applyBorder="1" applyAlignment="1">
      <alignment horizontal="right" vertical="center" wrapText="1"/>
    </xf>
    <xf numFmtId="165" fontId="3" fillId="0" borderId="13" xfId="1" applyFont="1" applyFill="1" applyBorder="1" applyAlignment="1">
      <alignment horizontal="center" vertical="center" wrapText="1"/>
    </xf>
    <xf numFmtId="164" fontId="6" fillId="0" borderId="13" xfId="0" applyNumberFormat="1" applyFont="1" applyFill="1" applyBorder="1" applyAlignment="1">
      <alignment horizontal="right" vertical="center" wrapText="1"/>
    </xf>
    <xf numFmtId="172" fontId="6" fillId="0" borderId="13" xfId="0" applyNumberFormat="1" applyFont="1" applyFill="1" applyBorder="1" applyAlignment="1">
      <alignment horizontal="right" vertical="center" wrapText="1"/>
    </xf>
    <xf numFmtId="0" fontId="3" fillId="3" borderId="14" xfId="0" applyFont="1" applyFill="1" applyBorder="1" applyAlignment="1">
      <alignment horizontal="center" vertical="center" wrapText="1"/>
    </xf>
    <xf numFmtId="0" fontId="5" fillId="4" borderId="12" xfId="0"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6" fillId="0" borderId="15" xfId="0" applyFont="1" applyFill="1" applyBorder="1" applyAlignment="1">
      <alignment horizontal="right" vertical="center" wrapText="1"/>
    </xf>
    <xf numFmtId="164" fontId="6" fillId="0" borderId="15" xfId="0" applyNumberFormat="1" applyFont="1" applyFill="1" applyBorder="1" applyAlignment="1">
      <alignment horizontal="right" vertical="center" wrapText="1"/>
    </xf>
    <xf numFmtId="165" fontId="3" fillId="0" borderId="15" xfId="1" applyFont="1" applyFill="1" applyBorder="1" applyAlignment="1">
      <alignment horizontal="right" vertical="center" wrapText="1"/>
    </xf>
    <xf numFmtId="172" fontId="3" fillId="0" borderId="15" xfId="0" applyNumberFormat="1" applyFont="1" applyFill="1" applyBorder="1" applyAlignment="1">
      <alignment horizontal="center" vertical="center" wrapText="1"/>
    </xf>
    <xf numFmtId="165" fontId="3" fillId="0" borderId="15" xfId="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Border="1"/>
    <xf numFmtId="0" fontId="2"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10" xfId="0" applyFont="1" applyFill="1" applyBorder="1" applyAlignment="1">
      <alignment horizontal="left" vertical="center" wrapText="1"/>
    </xf>
    <xf numFmtId="168" fontId="3" fillId="0" borderId="13" xfId="0" applyNumberFormat="1" applyFont="1" applyFill="1" applyBorder="1" applyAlignment="1">
      <alignment horizontal="center" vertical="center" wrapText="1"/>
    </xf>
    <xf numFmtId="168" fontId="3" fillId="0" borderId="15" xfId="0" applyNumberFormat="1" applyFont="1" applyFill="1" applyBorder="1" applyAlignment="1">
      <alignment horizontal="center" vertical="center" wrapText="1"/>
    </xf>
    <xf numFmtId="171" fontId="3" fillId="0" borderId="13" xfId="0" applyNumberFormat="1" applyFont="1" applyFill="1" applyBorder="1" applyAlignment="1">
      <alignment horizontal="right" vertical="center" wrapText="1"/>
    </xf>
    <xf numFmtId="167" fontId="3" fillId="0" borderId="15" xfId="0" applyNumberFormat="1" applyFont="1" applyFill="1" applyBorder="1" applyAlignment="1">
      <alignment horizontal="center" vertical="center" wrapText="1"/>
    </xf>
    <xf numFmtId="0" fontId="5" fillId="5" borderId="6" xfId="0" applyFont="1" applyFill="1"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xmlns="" id="{474AD871-0DBC-4B2A-B878-163A4F25B905}"/>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xmlns="" id="{DCAAA230-D248-44A2-8C0A-527F65212621}"/>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xmlns="" id="{E521425C-CA45-4BB3-B89B-CDF3321915DF}"/>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5" name="AutoShape 10">
          <a:extLst>
            <a:ext uri="{FF2B5EF4-FFF2-40B4-BE49-F238E27FC236}">
              <a16:creationId xmlns:a16="http://schemas.microsoft.com/office/drawing/2014/main" xmlns="" id="{93717E74-ABDF-4426-850A-A647B195EB6B}"/>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6" name="Rectangle 11">
          <a:extLst>
            <a:ext uri="{FF2B5EF4-FFF2-40B4-BE49-F238E27FC236}">
              <a16:creationId xmlns:a16="http://schemas.microsoft.com/office/drawing/2014/main" xmlns="" id="{735DBA3F-40DE-4A89-B726-0A4740C5B6E3}"/>
            </a:ext>
          </a:extLst>
        </xdr:cNvPr>
        <xdr:cNvSpPr>
          <a:spLocks noChangeArrowheads="1"/>
        </xdr:cNvSpPr>
      </xdr:nvSpPr>
      <xdr:spPr bwMode="auto">
        <a:xfrm>
          <a:off x="230281" y="285918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ctr" upright="1"/>
        <a:lstStyle/>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ANUAL DE MECANISMOS DE OFERTA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2021</a:t>
          </a: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7" name="AutoShape 12">
          <a:extLst>
            <a:ext uri="{FF2B5EF4-FFF2-40B4-BE49-F238E27FC236}">
              <a16:creationId xmlns:a16="http://schemas.microsoft.com/office/drawing/2014/main" xmlns="" id="{42642FB2-2509-4792-B16A-30A6E486672B}"/>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8" name="AutoShape 13">
          <a:extLst>
            <a:ext uri="{FF2B5EF4-FFF2-40B4-BE49-F238E27FC236}">
              <a16:creationId xmlns:a16="http://schemas.microsoft.com/office/drawing/2014/main" xmlns="" id="{BE309D4A-9E15-4D4C-9921-8E5A7C063BB7}"/>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9" name="AutoShape 14">
          <a:extLst>
            <a:ext uri="{FF2B5EF4-FFF2-40B4-BE49-F238E27FC236}">
              <a16:creationId xmlns:a16="http://schemas.microsoft.com/office/drawing/2014/main" xmlns="" id="{13C701A9-954D-4E3B-BA9B-DFFAF4B2B6E7}"/>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2</xdr:col>
      <xdr:colOff>486836</xdr:colOff>
      <xdr:row>42</xdr:row>
      <xdr:rowOff>10584</xdr:rowOff>
    </xdr:from>
    <xdr:ext cx="3090331" cy="529166"/>
    <xdr:pic>
      <xdr:nvPicPr>
        <xdr:cNvPr id="10" name="Imagen 9">
          <a:extLst>
            <a:ext uri="{FF2B5EF4-FFF2-40B4-BE49-F238E27FC236}">
              <a16:creationId xmlns:a16="http://schemas.microsoft.com/office/drawing/2014/main" xmlns="" id="{62BAD50E-CCA9-4CE5-B4F3-3B8B04C2A05D}"/>
            </a:ext>
          </a:extLst>
        </xdr:cNvPr>
        <xdr:cNvPicPr/>
      </xdr:nvPicPr>
      <xdr:blipFill>
        <a:blip xmlns:r="http://schemas.openxmlformats.org/officeDocument/2006/relationships" r:embed="rId1"/>
        <a:stretch>
          <a:fillRect/>
        </a:stretch>
      </xdr:blipFill>
      <xdr:spPr>
        <a:xfrm>
          <a:off x="1096436" y="7411509"/>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300983</xdr:colOff>
      <xdr:row>1</xdr:row>
      <xdr:rowOff>225044</xdr:rowOff>
    </xdr:from>
    <xdr:to>
      <xdr:col>2</xdr:col>
      <xdr:colOff>1206500</xdr:colOff>
      <xdr:row>3</xdr:row>
      <xdr:rowOff>114300</xdr:rowOff>
    </xdr:to>
    <xdr:pic>
      <xdr:nvPicPr>
        <xdr:cNvPr id="2" name="Imagen 1">
          <a:extLst>
            <a:ext uri="{FF2B5EF4-FFF2-40B4-BE49-F238E27FC236}">
              <a16:creationId xmlns:a16="http://schemas.microsoft.com/office/drawing/2014/main" xmlns="" id="{86F20933-B6C9-487D-A577-A9F53522BCAB}"/>
            </a:ext>
          </a:extLst>
        </xdr:cNvPr>
        <xdr:cNvPicPr/>
      </xdr:nvPicPr>
      <xdr:blipFill>
        <a:blip xmlns:r="http://schemas.openxmlformats.org/officeDocument/2006/relationships" r:embed="rId1"/>
        <a:stretch>
          <a:fillRect/>
        </a:stretch>
      </xdr:blipFill>
      <xdr:spPr>
        <a:xfrm>
          <a:off x="300983" y="383794"/>
          <a:ext cx="3032767" cy="524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2"/>
  <sheetViews>
    <sheetView zoomScale="90" zoomScaleNormal="90" zoomScaleSheetLayoutView="90" zoomScalePageLayoutView="90" workbookViewId="0">
      <selection activeCell="F26" sqref="F26"/>
    </sheetView>
  </sheetViews>
  <sheetFormatPr baseColWidth="10" defaultColWidth="11.42578125" defaultRowHeight="15" x14ac:dyDescent="0.25"/>
  <cols>
    <col min="1" max="1" width="1" style="1" customWidth="1"/>
    <col min="2" max="2" width="8.140625" style="1" customWidth="1"/>
    <col min="3" max="5" width="8" style="1" customWidth="1"/>
    <col min="6" max="6" width="11.42578125" style="1"/>
    <col min="7" max="8" width="9" style="1" customWidth="1"/>
    <col min="9" max="16384" width="11.42578125" style="1"/>
  </cols>
  <sheetData>
    <row r="1" spans="2:10" ht="15.75" thickBot="1" x14ac:dyDescent="0.3"/>
    <row r="2" spans="2:10" x14ac:dyDescent="0.25">
      <c r="B2" s="2"/>
      <c r="C2" s="3"/>
      <c r="D2" s="3"/>
      <c r="E2" s="3"/>
      <c r="F2" s="3"/>
      <c r="G2" s="3"/>
      <c r="H2" s="3"/>
      <c r="I2" s="3"/>
      <c r="J2" s="4"/>
    </row>
    <row r="3" spans="2:10" x14ac:dyDescent="0.25">
      <c r="B3" s="5"/>
      <c r="J3" s="6"/>
    </row>
    <row r="4" spans="2:10" x14ac:dyDescent="0.25">
      <c r="B4" s="5"/>
      <c r="J4" s="6"/>
    </row>
    <row r="5" spans="2:10" x14ac:dyDescent="0.25">
      <c r="B5" s="5"/>
      <c r="J5" s="6"/>
    </row>
    <row r="6" spans="2:10" x14ac:dyDescent="0.25">
      <c r="B6" s="5"/>
      <c r="J6" s="6"/>
    </row>
    <row r="7" spans="2:10" x14ac:dyDescent="0.25">
      <c r="B7" s="5"/>
      <c r="J7" s="6"/>
    </row>
    <row r="8" spans="2:10" x14ac:dyDescent="0.25">
      <c r="B8" s="5"/>
      <c r="J8" s="6"/>
    </row>
    <row r="9" spans="2:10" x14ac:dyDescent="0.25">
      <c r="B9" s="5"/>
      <c r="J9" s="6"/>
    </row>
    <row r="10" spans="2:10" x14ac:dyDescent="0.25">
      <c r="B10" s="5"/>
      <c r="J10" s="6"/>
    </row>
    <row r="11" spans="2:10" x14ac:dyDescent="0.25">
      <c r="B11" s="5"/>
      <c r="J11" s="6"/>
    </row>
    <row r="12" spans="2:10" x14ac:dyDescent="0.25">
      <c r="B12" s="5"/>
      <c r="J12" s="6"/>
    </row>
    <row r="13" spans="2:10" x14ac:dyDescent="0.25">
      <c r="B13" s="5"/>
      <c r="J13" s="6"/>
    </row>
    <row r="14" spans="2:10" ht="6" customHeight="1" x14ac:dyDescent="0.25">
      <c r="B14" s="5"/>
      <c r="J14" s="6"/>
    </row>
    <row r="15" spans="2:10" ht="6" customHeight="1" x14ac:dyDescent="0.25">
      <c r="B15" s="5"/>
      <c r="J15" s="6"/>
    </row>
    <row r="16" spans="2:10" x14ac:dyDescent="0.25">
      <c r="B16" s="5"/>
      <c r="J16" s="6"/>
    </row>
    <row r="17" spans="2:10" x14ac:dyDescent="0.25">
      <c r="B17" s="5"/>
      <c r="J17" s="6"/>
    </row>
    <row r="18" spans="2:10" x14ac:dyDescent="0.25">
      <c r="B18" s="5"/>
      <c r="J18" s="6"/>
    </row>
    <row r="19" spans="2:10" x14ac:dyDescent="0.25">
      <c r="B19" s="5"/>
      <c r="J19" s="6"/>
    </row>
    <row r="20" spans="2:10" x14ac:dyDescent="0.25">
      <c r="B20" s="5"/>
      <c r="J20" s="6"/>
    </row>
    <row r="21" spans="2:10" x14ac:dyDescent="0.25">
      <c r="B21" s="5"/>
      <c r="J21" s="6"/>
    </row>
    <row r="22" spans="2:10" x14ac:dyDescent="0.25">
      <c r="B22" s="5"/>
      <c r="J22" s="6"/>
    </row>
    <row r="23" spans="2:10" x14ac:dyDescent="0.25">
      <c r="B23" s="5"/>
      <c r="J23" s="6"/>
    </row>
    <row r="24" spans="2:10" x14ac:dyDescent="0.25">
      <c r="B24" s="5"/>
      <c r="J24" s="6"/>
    </row>
    <row r="25" spans="2:10" x14ac:dyDescent="0.25">
      <c r="B25" s="5"/>
      <c r="J25" s="6"/>
    </row>
    <row r="26" spans="2:10" x14ac:dyDescent="0.25">
      <c r="B26" s="5"/>
      <c r="J26" s="6"/>
    </row>
    <row r="27" spans="2:10" ht="7.5" customHeight="1" x14ac:dyDescent="0.25">
      <c r="B27" s="5"/>
      <c r="J27" s="6"/>
    </row>
    <row r="28" spans="2:10" ht="7.5" customHeight="1" x14ac:dyDescent="0.25">
      <c r="B28" s="5"/>
      <c r="J28" s="6"/>
    </row>
    <row r="29" spans="2:10" x14ac:dyDescent="0.25">
      <c r="B29" s="5"/>
      <c r="J29" s="6"/>
    </row>
    <row r="30" spans="2:10" x14ac:dyDescent="0.25">
      <c r="B30" s="5"/>
      <c r="J30" s="6"/>
    </row>
    <row r="31" spans="2:10" x14ac:dyDescent="0.25">
      <c r="B31" s="5"/>
      <c r="J31" s="6"/>
    </row>
    <row r="32" spans="2:10" x14ac:dyDescent="0.25">
      <c r="B32" s="5"/>
      <c r="D32" s="56" t="s">
        <v>0</v>
      </c>
      <c r="E32" s="56"/>
      <c r="F32" s="56"/>
      <c r="G32" s="56"/>
      <c r="H32" s="56"/>
      <c r="J32" s="6"/>
    </row>
    <row r="33" spans="2:13" x14ac:dyDescent="0.25">
      <c r="B33" s="5"/>
      <c r="D33" s="56"/>
      <c r="E33" s="56"/>
      <c r="F33" s="56"/>
      <c r="G33" s="56"/>
      <c r="H33" s="56"/>
      <c r="J33" s="6"/>
    </row>
    <row r="34" spans="2:13" x14ac:dyDescent="0.25">
      <c r="B34" s="5"/>
      <c r="D34" s="56"/>
      <c r="E34" s="56"/>
      <c r="F34" s="56"/>
      <c r="G34" s="56"/>
      <c r="H34" s="56"/>
      <c r="J34" s="6"/>
    </row>
    <row r="35" spans="2:13" x14ac:dyDescent="0.25">
      <c r="B35" s="5"/>
      <c r="J35" s="6"/>
    </row>
    <row r="36" spans="2:13" x14ac:dyDescent="0.25">
      <c r="B36" s="5"/>
      <c r="J36" s="6"/>
    </row>
    <row r="37" spans="2:13" x14ac:dyDescent="0.25">
      <c r="B37" s="5"/>
      <c r="J37" s="6"/>
    </row>
    <row r="38" spans="2:13" ht="7.5" customHeight="1" x14ac:dyDescent="0.25">
      <c r="B38" s="5"/>
      <c r="J38" s="6"/>
    </row>
    <row r="39" spans="2:13" ht="7.5" customHeight="1" x14ac:dyDescent="0.25">
      <c r="B39" s="5"/>
      <c r="J39" s="6"/>
    </row>
    <row r="40" spans="2:13" x14ac:dyDescent="0.25">
      <c r="B40" s="5"/>
      <c r="J40" s="6"/>
    </row>
    <row r="41" spans="2:13" x14ac:dyDescent="0.25">
      <c r="B41" s="5"/>
      <c r="J41" s="6"/>
    </row>
    <row r="42" spans="2:13" x14ac:dyDescent="0.25">
      <c r="B42" s="5"/>
      <c r="J42" s="6"/>
    </row>
    <row r="43" spans="2:13" x14ac:dyDescent="0.25">
      <c r="B43" s="5"/>
      <c r="J43" s="6"/>
    </row>
    <row r="44" spans="2:13" x14ac:dyDescent="0.25">
      <c r="B44" s="5"/>
      <c r="J44" s="6"/>
    </row>
    <row r="45" spans="2:13" x14ac:dyDescent="0.25">
      <c r="B45" s="5"/>
      <c r="J45" s="6"/>
    </row>
    <row r="46" spans="2:13" ht="15.75" thickBot="1" x14ac:dyDescent="0.3">
      <c r="B46" s="7"/>
      <c r="C46" s="8"/>
      <c r="D46" s="8"/>
      <c r="E46" s="8"/>
      <c r="F46" s="8"/>
      <c r="G46" s="8"/>
      <c r="H46" s="8"/>
      <c r="I46" s="8"/>
      <c r="J46" s="9"/>
      <c r="M46"/>
    </row>
    <row r="102" spans="3:3" x14ac:dyDescent="0.25">
      <c r="C102" s="1" t="s">
        <v>1</v>
      </c>
    </row>
  </sheetData>
  <mergeCells count="1">
    <mergeCell ref="D32:H34"/>
  </mergeCells>
  <printOptions horizontalCentered="1" verticalCentered="1"/>
  <pageMargins left="0.39370078740157483" right="0.39370078740157483" top="0.39370078740157483" bottom="0.39370078740157483" header="0.31496062992125984" footer="0.31496062992125984"/>
  <headerFooter differentFirst="1">
    <oddFooter>&amp;R&amp;"Arial,Negrita"&amp;12 Página &amp;P  de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49"/>
  <sheetViews>
    <sheetView showGridLines="0" tabSelected="1" zoomScale="70" zoomScaleNormal="70" workbookViewId="0">
      <selection activeCell="E8" sqref="E8"/>
    </sheetView>
  </sheetViews>
  <sheetFormatPr baseColWidth="10" defaultRowHeight="12.75" x14ac:dyDescent="0.25"/>
  <cols>
    <col min="1" max="1" width="17.140625" style="10" customWidth="1"/>
    <col min="2" max="2" width="14.7109375" style="10" customWidth="1"/>
    <col min="3" max="3" width="19.7109375" style="10" customWidth="1"/>
    <col min="4" max="4" width="34.5703125" style="10" customWidth="1"/>
    <col min="5" max="5" width="63.28515625" style="10" customWidth="1"/>
    <col min="6" max="6" width="26" style="10" customWidth="1"/>
    <col min="7" max="7" width="27.42578125" style="10" customWidth="1"/>
    <col min="8" max="8" width="20" style="10" customWidth="1"/>
    <col min="9" max="9" width="22.85546875" style="10" customWidth="1"/>
    <col min="10" max="10" width="20.28515625" style="10" customWidth="1"/>
    <col min="11" max="11" width="22.85546875" style="10" customWidth="1"/>
    <col min="12" max="13" width="20.7109375" style="10" customWidth="1"/>
    <col min="14" max="14" width="23.5703125" style="10" customWidth="1"/>
    <col min="15" max="15" width="18.42578125" style="10" customWidth="1"/>
    <col min="16" max="16" width="16.42578125" style="10" customWidth="1"/>
    <col min="17" max="17" width="20.7109375" style="10" customWidth="1"/>
    <col min="18" max="18" width="28.85546875" style="11" customWidth="1"/>
    <col min="19" max="16384" width="11.42578125" style="51"/>
  </cols>
  <sheetData>
    <row r="1" spans="1:18" x14ac:dyDescent="0.25">
      <c r="A1" s="14"/>
      <c r="B1" s="14"/>
      <c r="C1" s="14"/>
      <c r="D1" s="14"/>
      <c r="E1" s="14"/>
      <c r="F1" s="14"/>
      <c r="G1" s="14"/>
      <c r="H1" s="14"/>
      <c r="I1" s="14"/>
      <c r="J1" s="14"/>
      <c r="K1" s="14"/>
      <c r="L1" s="14"/>
      <c r="M1" s="14"/>
      <c r="N1" s="14"/>
      <c r="O1" s="14"/>
      <c r="P1" s="14"/>
      <c r="Q1" s="14"/>
    </row>
    <row r="2" spans="1:18" ht="25.5" customHeight="1" x14ac:dyDescent="0.25">
      <c r="A2" s="57"/>
      <c r="B2" s="57"/>
      <c r="C2" s="57"/>
      <c r="D2" s="58" t="s">
        <v>4</v>
      </c>
      <c r="E2" s="58"/>
      <c r="F2" s="58"/>
      <c r="G2" s="58"/>
      <c r="H2" s="58"/>
      <c r="I2" s="58"/>
      <c r="J2" s="58"/>
      <c r="K2" s="58"/>
      <c r="L2" s="58"/>
      <c r="M2" s="58"/>
      <c r="N2" s="58"/>
      <c r="O2" s="58"/>
      <c r="P2" s="58"/>
      <c r="Q2" s="58"/>
      <c r="R2" s="43" t="s">
        <v>5</v>
      </c>
    </row>
    <row r="3" spans="1:18" ht="25.5" customHeight="1" x14ac:dyDescent="0.25">
      <c r="A3" s="57"/>
      <c r="B3" s="57"/>
      <c r="C3" s="57"/>
      <c r="D3" s="58"/>
      <c r="E3" s="58"/>
      <c r="F3" s="58"/>
      <c r="G3" s="58"/>
      <c r="H3" s="58"/>
      <c r="I3" s="58"/>
      <c r="J3" s="58"/>
      <c r="K3" s="58"/>
      <c r="L3" s="58"/>
      <c r="M3" s="58"/>
      <c r="N3" s="58"/>
      <c r="O3" s="58"/>
      <c r="P3" s="58"/>
      <c r="Q3" s="58"/>
      <c r="R3" s="43" t="s">
        <v>205</v>
      </c>
    </row>
    <row r="4" spans="1:18" ht="25.5" customHeight="1" x14ac:dyDescent="0.25">
      <c r="A4" s="57"/>
      <c r="B4" s="57"/>
      <c r="C4" s="57"/>
      <c r="D4" s="58"/>
      <c r="E4" s="58"/>
      <c r="F4" s="58"/>
      <c r="G4" s="58"/>
      <c r="H4" s="58"/>
      <c r="I4" s="58"/>
      <c r="J4" s="58"/>
      <c r="K4" s="58"/>
      <c r="L4" s="58"/>
      <c r="M4" s="58"/>
      <c r="N4" s="58"/>
      <c r="O4" s="58"/>
      <c r="P4" s="58"/>
      <c r="Q4" s="58"/>
      <c r="R4" s="43" t="s">
        <v>206</v>
      </c>
    </row>
    <row r="5" spans="1:18" ht="16.5" customHeight="1" x14ac:dyDescent="0.25"/>
    <row r="6" spans="1:18" s="52" customFormat="1" ht="39" customHeight="1" x14ac:dyDescent="0.25">
      <c r="A6" s="59" t="s">
        <v>6</v>
      </c>
      <c r="B6" s="59"/>
      <c r="C6" s="59"/>
      <c r="D6" s="59"/>
      <c r="E6" s="59"/>
      <c r="F6" s="59"/>
      <c r="G6" s="12"/>
      <c r="H6" s="12"/>
      <c r="I6" s="12"/>
      <c r="J6" s="12"/>
      <c r="K6" s="12"/>
      <c r="L6" s="12"/>
      <c r="M6" s="12"/>
      <c r="N6" s="12"/>
      <c r="O6" s="12"/>
      <c r="P6" s="12"/>
      <c r="Q6" s="12"/>
      <c r="R6" s="12"/>
    </row>
    <row r="7" spans="1:18" ht="26.25" customHeight="1" x14ac:dyDescent="0.25"/>
    <row r="8" spans="1:18" ht="69.75" customHeight="1" x14ac:dyDescent="0.25">
      <c r="A8" s="13" t="s">
        <v>7</v>
      </c>
      <c r="B8" s="13" t="s">
        <v>8</v>
      </c>
      <c r="C8" s="13" t="s">
        <v>9</v>
      </c>
      <c r="D8" s="13" t="s">
        <v>10</v>
      </c>
      <c r="E8" s="13" t="s">
        <v>11</v>
      </c>
      <c r="F8" s="13" t="s">
        <v>12</v>
      </c>
      <c r="G8" s="13" t="s">
        <v>13</v>
      </c>
      <c r="H8" s="13" t="s">
        <v>14</v>
      </c>
      <c r="I8" s="13" t="s">
        <v>204</v>
      </c>
      <c r="J8" s="13" t="s">
        <v>15</v>
      </c>
      <c r="K8" s="13" t="s">
        <v>16</v>
      </c>
      <c r="L8" s="13" t="s">
        <v>17</v>
      </c>
      <c r="M8" s="13" t="s">
        <v>18</v>
      </c>
      <c r="N8" s="13" t="s">
        <v>19</v>
      </c>
      <c r="O8" s="13" t="s">
        <v>20</v>
      </c>
      <c r="P8" s="13" t="s">
        <v>21</v>
      </c>
      <c r="Q8" s="13" t="s">
        <v>22</v>
      </c>
      <c r="R8" s="44" t="s">
        <v>23</v>
      </c>
    </row>
    <row r="9" spans="1:18" s="53" customFormat="1" ht="87" customHeight="1" x14ac:dyDescent="0.25">
      <c r="A9" s="26" t="s">
        <v>24</v>
      </c>
      <c r="B9" s="26" t="s">
        <v>25</v>
      </c>
      <c r="C9" s="26" t="s">
        <v>26</v>
      </c>
      <c r="D9" s="26" t="s">
        <v>27</v>
      </c>
      <c r="E9" s="26" t="s">
        <v>28</v>
      </c>
      <c r="F9" s="26" t="s">
        <v>78</v>
      </c>
      <c r="G9" s="26" t="s">
        <v>29</v>
      </c>
      <c r="H9" s="26">
        <v>60</v>
      </c>
      <c r="I9" s="26" t="s">
        <v>53</v>
      </c>
      <c r="J9" s="26" t="s">
        <v>31</v>
      </c>
      <c r="K9" s="26" t="s">
        <v>32</v>
      </c>
      <c r="L9" s="26" t="s">
        <v>33</v>
      </c>
      <c r="M9" s="26" t="s">
        <v>34</v>
      </c>
      <c r="N9" s="27">
        <v>2017011000192</v>
      </c>
      <c r="O9" s="28">
        <v>15000</v>
      </c>
      <c r="P9" s="28">
        <v>2000</v>
      </c>
      <c r="Q9" s="26" t="s">
        <v>35</v>
      </c>
      <c r="R9" s="45">
        <f>+O9+P9</f>
        <v>17000</v>
      </c>
    </row>
    <row r="10" spans="1:18" s="53" customFormat="1" ht="201.75" customHeight="1" x14ac:dyDescent="0.25">
      <c r="A10" s="26" t="s">
        <v>37</v>
      </c>
      <c r="B10" s="26" t="s">
        <v>25</v>
      </c>
      <c r="C10" s="26" t="s">
        <v>26</v>
      </c>
      <c r="D10" s="26" t="s">
        <v>38</v>
      </c>
      <c r="E10" s="26" t="s">
        <v>39</v>
      </c>
      <c r="F10" s="26" t="s">
        <v>78</v>
      </c>
      <c r="G10" s="26" t="s">
        <v>29</v>
      </c>
      <c r="H10" s="26">
        <v>12</v>
      </c>
      <c r="I10" s="26" t="s">
        <v>53</v>
      </c>
      <c r="J10" s="26" t="s">
        <v>31</v>
      </c>
      <c r="K10" s="26" t="s">
        <v>32</v>
      </c>
      <c r="L10" s="29" t="s">
        <v>33</v>
      </c>
      <c r="M10" s="26" t="s">
        <v>34</v>
      </c>
      <c r="N10" s="27">
        <v>2017011000194</v>
      </c>
      <c r="O10" s="28">
        <v>18000</v>
      </c>
      <c r="P10" s="28">
        <v>0</v>
      </c>
      <c r="Q10" s="26" t="s">
        <v>30</v>
      </c>
      <c r="R10" s="45">
        <f t="shared" ref="R10:R21" si="0">+O10+P10</f>
        <v>18000</v>
      </c>
    </row>
    <row r="11" spans="1:18" s="53" customFormat="1" ht="87.75" customHeight="1" x14ac:dyDescent="0.25">
      <c r="A11" s="26" t="s">
        <v>37</v>
      </c>
      <c r="B11" s="26" t="s">
        <v>25</v>
      </c>
      <c r="C11" s="26" t="s">
        <v>26</v>
      </c>
      <c r="D11" s="26" t="s">
        <v>40</v>
      </c>
      <c r="E11" s="26" t="s">
        <v>41</v>
      </c>
      <c r="F11" s="26" t="s">
        <v>78</v>
      </c>
      <c r="G11" s="26" t="s">
        <v>29</v>
      </c>
      <c r="H11" s="26">
        <v>20</v>
      </c>
      <c r="I11" s="26" t="s">
        <v>53</v>
      </c>
      <c r="J11" s="26" t="s">
        <v>31</v>
      </c>
      <c r="K11" s="26" t="s">
        <v>32</v>
      </c>
      <c r="L11" s="29" t="s">
        <v>33</v>
      </c>
      <c r="M11" s="26" t="s">
        <v>34</v>
      </c>
      <c r="N11" s="27">
        <v>2017011000194</v>
      </c>
      <c r="O11" s="28">
        <v>18000</v>
      </c>
      <c r="P11" s="28">
        <v>0</v>
      </c>
      <c r="Q11" s="26" t="s">
        <v>30</v>
      </c>
      <c r="R11" s="45">
        <f t="shared" si="0"/>
        <v>18000</v>
      </c>
    </row>
    <row r="12" spans="1:18" s="53" customFormat="1" ht="83.25" customHeight="1" x14ac:dyDescent="0.25">
      <c r="A12" s="26" t="s">
        <v>37</v>
      </c>
      <c r="B12" s="26" t="s">
        <v>25</v>
      </c>
      <c r="C12" s="26" t="s">
        <v>26</v>
      </c>
      <c r="D12" s="26" t="s">
        <v>42</v>
      </c>
      <c r="E12" s="26" t="s">
        <v>43</v>
      </c>
      <c r="F12" s="26" t="s">
        <v>78</v>
      </c>
      <c r="G12" s="26" t="s">
        <v>29</v>
      </c>
      <c r="H12" s="26">
        <v>12</v>
      </c>
      <c r="I12" s="26" t="s">
        <v>53</v>
      </c>
      <c r="J12" s="26" t="s">
        <v>31</v>
      </c>
      <c r="K12" s="26" t="s">
        <v>32</v>
      </c>
      <c r="L12" s="29" t="s">
        <v>33</v>
      </c>
      <c r="M12" s="26" t="s">
        <v>34</v>
      </c>
      <c r="N12" s="27">
        <v>2017011000194</v>
      </c>
      <c r="O12" s="28">
        <v>12000</v>
      </c>
      <c r="P12" s="28">
        <v>0</v>
      </c>
      <c r="Q12" s="26" t="s">
        <v>30</v>
      </c>
      <c r="R12" s="45">
        <f t="shared" si="0"/>
        <v>12000</v>
      </c>
    </row>
    <row r="13" spans="1:18" s="53" customFormat="1" ht="141.75" customHeight="1" x14ac:dyDescent="0.25">
      <c r="A13" s="26" t="s">
        <v>37</v>
      </c>
      <c r="B13" s="26" t="s">
        <v>25</v>
      </c>
      <c r="C13" s="26" t="s">
        <v>26</v>
      </c>
      <c r="D13" s="26" t="s">
        <v>44</v>
      </c>
      <c r="E13" s="26" t="s">
        <v>45</v>
      </c>
      <c r="F13" s="26" t="s">
        <v>78</v>
      </c>
      <c r="G13" s="26" t="s">
        <v>29</v>
      </c>
      <c r="H13" s="26" t="s">
        <v>46</v>
      </c>
      <c r="I13" s="26" t="s">
        <v>53</v>
      </c>
      <c r="J13" s="26" t="s">
        <v>31</v>
      </c>
      <c r="K13" s="26" t="s">
        <v>32</v>
      </c>
      <c r="L13" s="29" t="s">
        <v>47</v>
      </c>
      <c r="M13" s="26" t="s">
        <v>34</v>
      </c>
      <c r="N13" s="27">
        <v>2017011000192</v>
      </c>
      <c r="O13" s="28">
        <v>5000</v>
      </c>
      <c r="P13" s="28">
        <v>5000</v>
      </c>
      <c r="Q13" s="26" t="s">
        <v>48</v>
      </c>
      <c r="R13" s="45">
        <f>+O13+P13</f>
        <v>10000</v>
      </c>
    </row>
    <row r="14" spans="1:18" s="53" customFormat="1" ht="154.5" customHeight="1" x14ac:dyDescent="0.25">
      <c r="A14" s="26" t="s">
        <v>24</v>
      </c>
      <c r="B14" s="26" t="s">
        <v>25</v>
      </c>
      <c r="C14" s="26" t="s">
        <v>49</v>
      </c>
      <c r="D14" s="26" t="s">
        <v>50</v>
      </c>
      <c r="E14" s="26" t="s">
        <v>51</v>
      </c>
      <c r="F14" s="26" t="s">
        <v>78</v>
      </c>
      <c r="G14" s="26" t="s">
        <v>29</v>
      </c>
      <c r="H14" s="26">
        <v>1</v>
      </c>
      <c r="I14" s="26" t="s">
        <v>53</v>
      </c>
      <c r="J14" s="26" t="s">
        <v>31</v>
      </c>
      <c r="K14" s="26" t="s">
        <v>32</v>
      </c>
      <c r="L14" s="26" t="s">
        <v>52</v>
      </c>
      <c r="M14" s="26" t="s">
        <v>34</v>
      </c>
      <c r="N14" s="26" t="s">
        <v>30</v>
      </c>
      <c r="O14" s="30">
        <v>0</v>
      </c>
      <c r="P14" s="28">
        <v>8000</v>
      </c>
      <c r="Q14" s="26" t="s">
        <v>54</v>
      </c>
      <c r="R14" s="45">
        <f t="shared" si="0"/>
        <v>8000</v>
      </c>
    </row>
    <row r="15" spans="1:18" s="53" customFormat="1" ht="72.75" customHeight="1" x14ac:dyDescent="0.25">
      <c r="A15" s="26" t="s">
        <v>24</v>
      </c>
      <c r="B15" s="26" t="s">
        <v>25</v>
      </c>
      <c r="C15" s="26" t="s">
        <v>49</v>
      </c>
      <c r="D15" s="26" t="s">
        <v>55</v>
      </c>
      <c r="E15" s="26" t="s">
        <v>56</v>
      </c>
      <c r="F15" s="26" t="s">
        <v>78</v>
      </c>
      <c r="G15" s="26" t="s">
        <v>29</v>
      </c>
      <c r="H15" s="26" t="s">
        <v>46</v>
      </c>
      <c r="I15" s="26" t="s">
        <v>53</v>
      </c>
      <c r="J15" s="26" t="s">
        <v>31</v>
      </c>
      <c r="K15" s="26" t="s">
        <v>32</v>
      </c>
      <c r="L15" s="29" t="s">
        <v>46</v>
      </c>
      <c r="M15" s="26" t="s">
        <v>34</v>
      </c>
      <c r="N15" s="26" t="s">
        <v>30</v>
      </c>
      <c r="O15" s="30">
        <v>0</v>
      </c>
      <c r="P15" s="28">
        <v>5000</v>
      </c>
      <c r="Q15" s="26" t="s">
        <v>57</v>
      </c>
      <c r="R15" s="45">
        <f t="shared" si="0"/>
        <v>5000</v>
      </c>
    </row>
    <row r="16" spans="1:18" s="53" customFormat="1" ht="102.75" customHeight="1" x14ac:dyDescent="0.25">
      <c r="A16" s="26" t="s">
        <v>24</v>
      </c>
      <c r="B16" s="26" t="s">
        <v>25</v>
      </c>
      <c r="C16" s="26" t="s">
        <v>49</v>
      </c>
      <c r="D16" s="26" t="s">
        <v>58</v>
      </c>
      <c r="E16" s="26" t="s">
        <v>59</v>
      </c>
      <c r="F16" s="26" t="s">
        <v>78</v>
      </c>
      <c r="G16" s="26" t="s">
        <v>29</v>
      </c>
      <c r="H16" s="26">
        <v>2</v>
      </c>
      <c r="I16" s="26" t="s">
        <v>53</v>
      </c>
      <c r="J16" s="26" t="s">
        <v>31</v>
      </c>
      <c r="K16" s="26" t="s">
        <v>32</v>
      </c>
      <c r="L16" s="26" t="s">
        <v>36</v>
      </c>
      <c r="M16" s="26" t="s">
        <v>34</v>
      </c>
      <c r="N16" s="26" t="s">
        <v>30</v>
      </c>
      <c r="O16" s="30">
        <v>0</v>
      </c>
      <c r="P16" s="28">
        <v>10558.618920999999</v>
      </c>
      <c r="Q16" s="26" t="s">
        <v>60</v>
      </c>
      <c r="R16" s="45">
        <f t="shared" si="0"/>
        <v>10558.618920999999</v>
      </c>
    </row>
    <row r="17" spans="1:18" s="53" customFormat="1" ht="96" customHeight="1" x14ac:dyDescent="0.25">
      <c r="A17" s="26" t="s">
        <v>24</v>
      </c>
      <c r="B17" s="26" t="s">
        <v>25</v>
      </c>
      <c r="C17" s="26" t="s">
        <v>49</v>
      </c>
      <c r="D17" s="26" t="s">
        <v>61</v>
      </c>
      <c r="E17" s="26" t="s">
        <v>62</v>
      </c>
      <c r="F17" s="26" t="s">
        <v>78</v>
      </c>
      <c r="G17" s="26" t="s">
        <v>29</v>
      </c>
      <c r="H17" s="26">
        <v>1</v>
      </c>
      <c r="I17" s="26" t="s">
        <v>53</v>
      </c>
      <c r="J17" s="26" t="s">
        <v>63</v>
      </c>
      <c r="K17" s="26" t="s">
        <v>64</v>
      </c>
      <c r="L17" s="26" t="s">
        <v>36</v>
      </c>
      <c r="M17" s="26" t="s">
        <v>34</v>
      </c>
      <c r="N17" s="26" t="s">
        <v>30</v>
      </c>
      <c r="O17" s="30">
        <v>0</v>
      </c>
      <c r="P17" s="28">
        <v>1041.5809999999999</v>
      </c>
      <c r="Q17" s="26" t="s">
        <v>65</v>
      </c>
      <c r="R17" s="45">
        <f t="shared" si="0"/>
        <v>1041.5809999999999</v>
      </c>
    </row>
    <row r="18" spans="1:18" s="53" customFormat="1" ht="63.75" x14ac:dyDescent="0.25">
      <c r="A18" s="26" t="s">
        <v>24</v>
      </c>
      <c r="B18" s="26" t="s">
        <v>25</v>
      </c>
      <c r="C18" s="26" t="s">
        <v>49</v>
      </c>
      <c r="D18" s="26" t="s">
        <v>66</v>
      </c>
      <c r="E18" s="26" t="s">
        <v>67</v>
      </c>
      <c r="F18" s="26" t="s">
        <v>78</v>
      </c>
      <c r="G18" s="26" t="s">
        <v>29</v>
      </c>
      <c r="H18" s="26">
        <v>5</v>
      </c>
      <c r="I18" s="26" t="s">
        <v>53</v>
      </c>
      <c r="J18" s="26" t="s">
        <v>31</v>
      </c>
      <c r="K18" s="26" t="s">
        <v>32</v>
      </c>
      <c r="L18" s="26" t="s">
        <v>68</v>
      </c>
      <c r="M18" s="26" t="s">
        <v>34</v>
      </c>
      <c r="N18" s="26" t="s">
        <v>30</v>
      </c>
      <c r="O18" s="30">
        <v>0</v>
      </c>
      <c r="P18" s="28">
        <v>3711</v>
      </c>
      <c r="Q18" s="26" t="s">
        <v>69</v>
      </c>
      <c r="R18" s="45">
        <f t="shared" si="0"/>
        <v>3711</v>
      </c>
    </row>
    <row r="19" spans="1:18" s="53" customFormat="1" ht="37.5" customHeight="1" x14ac:dyDescent="0.25">
      <c r="A19" s="26" t="s">
        <v>24</v>
      </c>
      <c r="B19" s="26" t="s">
        <v>25</v>
      </c>
      <c r="C19" s="26" t="s">
        <v>49</v>
      </c>
      <c r="D19" s="26" t="s">
        <v>70</v>
      </c>
      <c r="E19" s="26" t="s">
        <v>71</v>
      </c>
      <c r="F19" s="26" t="s">
        <v>78</v>
      </c>
      <c r="G19" s="26" t="s">
        <v>29</v>
      </c>
      <c r="H19" s="26">
        <v>1</v>
      </c>
      <c r="I19" s="26" t="s">
        <v>53</v>
      </c>
      <c r="J19" s="26" t="s">
        <v>31</v>
      </c>
      <c r="K19" s="26" t="s">
        <v>32</v>
      </c>
      <c r="L19" s="29" t="s">
        <v>47</v>
      </c>
      <c r="M19" s="26" t="s">
        <v>34</v>
      </c>
      <c r="N19" s="26" t="s">
        <v>30</v>
      </c>
      <c r="O19" s="30">
        <v>0</v>
      </c>
      <c r="P19" s="31">
        <f>421.866+461</f>
        <v>882.86599999999999</v>
      </c>
      <c r="Q19" s="26" t="s">
        <v>72</v>
      </c>
      <c r="R19" s="45">
        <f t="shared" si="0"/>
        <v>882.86599999999999</v>
      </c>
    </row>
    <row r="20" spans="1:18" s="53" customFormat="1" ht="59.25" customHeight="1" x14ac:dyDescent="0.25">
      <c r="A20" s="26" t="s">
        <v>37</v>
      </c>
      <c r="B20" s="26" t="s">
        <v>25</v>
      </c>
      <c r="C20" s="26" t="s">
        <v>49</v>
      </c>
      <c r="D20" s="26" t="s">
        <v>73</v>
      </c>
      <c r="E20" s="26" t="s">
        <v>74</v>
      </c>
      <c r="F20" s="26" t="s">
        <v>78</v>
      </c>
      <c r="G20" s="26" t="s">
        <v>75</v>
      </c>
      <c r="H20" s="26" t="s">
        <v>46</v>
      </c>
      <c r="I20" s="26" t="s">
        <v>53</v>
      </c>
      <c r="J20" s="26" t="s">
        <v>31</v>
      </c>
      <c r="K20" s="26" t="s">
        <v>32</v>
      </c>
      <c r="L20" s="26" t="s">
        <v>33</v>
      </c>
      <c r="M20" s="26" t="s">
        <v>34</v>
      </c>
      <c r="N20" s="26" t="s">
        <v>30</v>
      </c>
      <c r="O20" s="28" t="s">
        <v>3</v>
      </c>
      <c r="P20" s="26" t="s">
        <v>53</v>
      </c>
      <c r="Q20" s="26" t="s">
        <v>53</v>
      </c>
      <c r="R20" s="45" t="s">
        <v>3</v>
      </c>
    </row>
    <row r="21" spans="1:18" s="54" customFormat="1" ht="72.75" customHeight="1" x14ac:dyDescent="0.25">
      <c r="A21" s="26" t="s">
        <v>24</v>
      </c>
      <c r="B21" s="26" t="s">
        <v>25</v>
      </c>
      <c r="C21" s="26" t="s">
        <v>49</v>
      </c>
      <c r="D21" s="26" t="s">
        <v>76</v>
      </c>
      <c r="E21" s="26" t="s">
        <v>77</v>
      </c>
      <c r="F21" s="26" t="s">
        <v>78</v>
      </c>
      <c r="G21" s="26" t="s">
        <v>29</v>
      </c>
      <c r="H21" s="26">
        <v>1</v>
      </c>
      <c r="I21" s="26" t="s">
        <v>53</v>
      </c>
      <c r="J21" s="26" t="s">
        <v>31</v>
      </c>
      <c r="K21" s="26" t="s">
        <v>32</v>
      </c>
      <c r="L21" s="26" t="s">
        <v>47</v>
      </c>
      <c r="M21" s="26" t="s">
        <v>34</v>
      </c>
      <c r="N21" s="26" t="s">
        <v>30</v>
      </c>
      <c r="O21" s="30">
        <v>0</v>
      </c>
      <c r="P21" s="30">
        <f>31.936+92.61</f>
        <v>124.54599999999999</v>
      </c>
      <c r="Q21" s="26" t="s">
        <v>79</v>
      </c>
      <c r="R21" s="45">
        <f t="shared" si="0"/>
        <v>124.54599999999999</v>
      </c>
    </row>
    <row r="22" spans="1:18" s="54" customFormat="1" ht="72.75" customHeight="1" x14ac:dyDescent="0.25">
      <c r="A22" s="26" t="s">
        <v>37</v>
      </c>
      <c r="B22" s="26" t="s">
        <v>80</v>
      </c>
      <c r="C22" s="26" t="s">
        <v>26</v>
      </c>
      <c r="D22" s="26" t="s">
        <v>81</v>
      </c>
      <c r="E22" s="26" t="s">
        <v>82</v>
      </c>
      <c r="F22" s="32" t="s">
        <v>83</v>
      </c>
      <c r="G22" s="26" t="s">
        <v>84</v>
      </c>
      <c r="H22" s="26" t="s">
        <v>46</v>
      </c>
      <c r="I22" s="26" t="s">
        <v>53</v>
      </c>
      <c r="J22" s="26" t="s">
        <v>31</v>
      </c>
      <c r="K22" s="26" t="s">
        <v>32</v>
      </c>
      <c r="L22" s="33" t="s">
        <v>47</v>
      </c>
      <c r="M22" s="26" t="s">
        <v>34</v>
      </c>
      <c r="N22" s="27">
        <v>2017011000192</v>
      </c>
      <c r="O22" s="34">
        <v>0</v>
      </c>
      <c r="P22" s="34">
        <v>0</v>
      </c>
      <c r="Q22" s="34" t="s">
        <v>30</v>
      </c>
      <c r="R22" s="46">
        <v>0</v>
      </c>
    </row>
    <row r="23" spans="1:18" s="54" customFormat="1" ht="82.5" customHeight="1" x14ac:dyDescent="0.25">
      <c r="A23" s="26" t="s">
        <v>37</v>
      </c>
      <c r="B23" s="26" t="s">
        <v>80</v>
      </c>
      <c r="C23" s="26" t="s">
        <v>26</v>
      </c>
      <c r="D23" s="26" t="s">
        <v>85</v>
      </c>
      <c r="E23" s="26" t="s">
        <v>86</v>
      </c>
      <c r="F23" s="32" t="s">
        <v>87</v>
      </c>
      <c r="G23" s="26" t="s">
        <v>88</v>
      </c>
      <c r="H23" s="26" t="s">
        <v>89</v>
      </c>
      <c r="I23" s="26" t="s">
        <v>53</v>
      </c>
      <c r="J23" s="26" t="s">
        <v>31</v>
      </c>
      <c r="K23" s="26" t="s">
        <v>32</v>
      </c>
      <c r="L23" s="35" t="s">
        <v>33</v>
      </c>
      <c r="M23" s="26" t="s">
        <v>34</v>
      </c>
      <c r="N23" s="27">
        <v>2017011000192</v>
      </c>
      <c r="O23" s="34">
        <v>0</v>
      </c>
      <c r="P23" s="34">
        <v>0</v>
      </c>
      <c r="Q23" s="34" t="s">
        <v>30</v>
      </c>
      <c r="R23" s="46">
        <v>0</v>
      </c>
    </row>
    <row r="24" spans="1:18" s="53" customFormat="1" ht="60.75" customHeight="1" x14ac:dyDescent="0.25">
      <c r="A24" s="26" t="s">
        <v>37</v>
      </c>
      <c r="B24" s="26" t="s">
        <v>90</v>
      </c>
      <c r="C24" s="26" t="s">
        <v>26</v>
      </c>
      <c r="D24" s="26" t="s">
        <v>91</v>
      </c>
      <c r="E24" s="26" t="s">
        <v>92</v>
      </c>
      <c r="F24" s="26" t="s">
        <v>93</v>
      </c>
      <c r="G24" s="26" t="s">
        <v>94</v>
      </c>
      <c r="H24" s="26">
        <v>16</v>
      </c>
      <c r="I24" s="26" t="s">
        <v>53</v>
      </c>
      <c r="J24" s="26" t="s">
        <v>31</v>
      </c>
      <c r="K24" s="26" t="s">
        <v>32</v>
      </c>
      <c r="L24" s="32" t="s">
        <v>47</v>
      </c>
      <c r="M24" s="26" t="s">
        <v>95</v>
      </c>
      <c r="N24" s="27">
        <v>2019011000124</v>
      </c>
      <c r="O24" s="30">
        <v>2000</v>
      </c>
      <c r="P24" s="30">
        <v>0</v>
      </c>
      <c r="Q24" s="34" t="s">
        <v>30</v>
      </c>
      <c r="R24" s="45">
        <f>+O24+P24</f>
        <v>2000</v>
      </c>
    </row>
    <row r="25" spans="1:18" s="53" customFormat="1" ht="51" x14ac:dyDescent="0.25">
      <c r="A25" s="26" t="s">
        <v>37</v>
      </c>
      <c r="B25" s="26" t="s">
        <v>90</v>
      </c>
      <c r="C25" s="26" t="s">
        <v>26</v>
      </c>
      <c r="D25" s="26" t="s">
        <v>96</v>
      </c>
      <c r="E25" s="26" t="s">
        <v>97</v>
      </c>
      <c r="F25" s="26" t="s">
        <v>98</v>
      </c>
      <c r="G25" s="26" t="s">
        <v>99</v>
      </c>
      <c r="H25" s="26">
        <v>80</v>
      </c>
      <c r="I25" s="26" t="s">
        <v>53</v>
      </c>
      <c r="J25" s="26" t="s">
        <v>31</v>
      </c>
      <c r="K25" s="26" t="s">
        <v>32</v>
      </c>
      <c r="L25" s="32" t="s">
        <v>47</v>
      </c>
      <c r="M25" s="26" t="s">
        <v>95</v>
      </c>
      <c r="N25" s="27">
        <v>2020011000144</v>
      </c>
      <c r="O25" s="30">
        <v>2300</v>
      </c>
      <c r="P25" s="30">
        <v>0</v>
      </c>
      <c r="Q25" s="34" t="s">
        <v>30</v>
      </c>
      <c r="R25" s="45">
        <f t="shared" ref="R25:R26" si="1">+O25+P25</f>
        <v>2300</v>
      </c>
    </row>
    <row r="26" spans="1:18" s="53" customFormat="1" ht="45.75" customHeight="1" x14ac:dyDescent="0.25">
      <c r="A26" s="26" t="s">
        <v>24</v>
      </c>
      <c r="B26" s="26" t="s">
        <v>90</v>
      </c>
      <c r="C26" s="26" t="s">
        <v>26</v>
      </c>
      <c r="D26" s="26" t="s">
        <v>100</v>
      </c>
      <c r="E26" s="26" t="s">
        <v>101</v>
      </c>
      <c r="F26" s="26" t="s">
        <v>98</v>
      </c>
      <c r="G26" s="26" t="s">
        <v>102</v>
      </c>
      <c r="H26" s="26">
        <v>19</v>
      </c>
      <c r="I26" s="26" t="s">
        <v>53</v>
      </c>
      <c r="J26" s="26" t="s">
        <v>31</v>
      </c>
      <c r="K26" s="26" t="s">
        <v>32</v>
      </c>
      <c r="L26" s="36" t="s">
        <v>47</v>
      </c>
      <c r="M26" s="26" t="s">
        <v>95</v>
      </c>
      <c r="N26" s="27">
        <v>2020011000144</v>
      </c>
      <c r="O26" s="30">
        <v>1200</v>
      </c>
      <c r="P26" s="30">
        <v>0</v>
      </c>
      <c r="Q26" s="34" t="s">
        <v>30</v>
      </c>
      <c r="R26" s="45">
        <f t="shared" si="1"/>
        <v>1200</v>
      </c>
    </row>
    <row r="27" spans="1:18" s="53" customFormat="1" ht="102.75" customHeight="1" x14ac:dyDescent="0.25">
      <c r="A27" s="26" t="s">
        <v>37</v>
      </c>
      <c r="B27" s="26" t="s">
        <v>103</v>
      </c>
      <c r="C27" s="26" t="s">
        <v>103</v>
      </c>
      <c r="D27" s="37" t="s">
        <v>104</v>
      </c>
      <c r="E27" s="26" t="s">
        <v>105</v>
      </c>
      <c r="F27" s="26" t="s">
        <v>103</v>
      </c>
      <c r="G27" s="26" t="s">
        <v>30</v>
      </c>
      <c r="H27" s="26" t="s">
        <v>53</v>
      </c>
      <c r="I27" s="26" t="s">
        <v>53</v>
      </c>
      <c r="J27" s="26" t="s">
        <v>31</v>
      </c>
      <c r="K27" s="26" t="s">
        <v>32</v>
      </c>
      <c r="L27" s="32" t="s">
        <v>33</v>
      </c>
      <c r="M27" s="26" t="s">
        <v>95</v>
      </c>
      <c r="N27" s="27">
        <v>2020011000144</v>
      </c>
      <c r="O27" s="60">
        <v>500000000</v>
      </c>
      <c r="P27" s="30">
        <v>0</v>
      </c>
      <c r="Q27" s="34" t="s">
        <v>30</v>
      </c>
      <c r="R27" s="61">
        <v>500000000</v>
      </c>
    </row>
    <row r="28" spans="1:18" s="53" customFormat="1" ht="134.25" customHeight="1" x14ac:dyDescent="0.25">
      <c r="A28" s="26" t="s">
        <v>37</v>
      </c>
      <c r="B28" s="26" t="s">
        <v>103</v>
      </c>
      <c r="C28" s="26" t="s">
        <v>103</v>
      </c>
      <c r="D28" s="37" t="s">
        <v>106</v>
      </c>
      <c r="E28" s="26" t="s">
        <v>107</v>
      </c>
      <c r="F28" s="26" t="s">
        <v>103</v>
      </c>
      <c r="G28" s="26" t="s">
        <v>108</v>
      </c>
      <c r="H28" s="26" t="s">
        <v>109</v>
      </c>
      <c r="I28" s="26" t="s">
        <v>53</v>
      </c>
      <c r="J28" s="26" t="s">
        <v>31</v>
      </c>
      <c r="K28" s="26" t="s">
        <v>32</v>
      </c>
      <c r="L28" s="32" t="s">
        <v>33</v>
      </c>
      <c r="M28" s="26" t="s">
        <v>95</v>
      </c>
      <c r="N28" s="27">
        <v>2020011000144</v>
      </c>
      <c r="O28" s="60"/>
      <c r="P28" s="30">
        <v>0</v>
      </c>
      <c r="Q28" s="34" t="s">
        <v>30</v>
      </c>
      <c r="R28" s="61"/>
    </row>
    <row r="29" spans="1:18" s="53" customFormat="1" ht="86.25" customHeight="1" x14ac:dyDescent="0.25">
      <c r="A29" s="26" t="s">
        <v>110</v>
      </c>
      <c r="B29" s="26" t="s">
        <v>103</v>
      </c>
      <c r="C29" s="26" t="s">
        <v>103</v>
      </c>
      <c r="D29" s="26" t="s">
        <v>111</v>
      </c>
      <c r="E29" s="26" t="s">
        <v>112</v>
      </c>
      <c r="F29" s="26" t="s">
        <v>103</v>
      </c>
      <c r="G29" s="26" t="s">
        <v>30</v>
      </c>
      <c r="H29" s="26" t="s">
        <v>53</v>
      </c>
      <c r="I29" s="26" t="s">
        <v>53</v>
      </c>
      <c r="J29" s="26" t="s">
        <v>31</v>
      </c>
      <c r="K29" s="26" t="s">
        <v>32</v>
      </c>
      <c r="L29" s="32" t="s">
        <v>33</v>
      </c>
      <c r="M29" s="26" t="s">
        <v>95</v>
      </c>
      <c r="N29" s="27">
        <v>2020011000144</v>
      </c>
      <c r="O29" s="60"/>
      <c r="P29" s="30">
        <v>0</v>
      </c>
      <c r="Q29" s="34" t="s">
        <v>30</v>
      </c>
      <c r="R29" s="61"/>
    </row>
    <row r="30" spans="1:18" s="53" customFormat="1" ht="72" customHeight="1" x14ac:dyDescent="0.25">
      <c r="A30" s="26" t="s">
        <v>110</v>
      </c>
      <c r="B30" s="26" t="s">
        <v>103</v>
      </c>
      <c r="C30" s="26" t="s">
        <v>103</v>
      </c>
      <c r="D30" s="37" t="s">
        <v>113</v>
      </c>
      <c r="E30" s="26" t="s">
        <v>114</v>
      </c>
      <c r="F30" s="26" t="s">
        <v>103</v>
      </c>
      <c r="G30" s="26" t="s">
        <v>30</v>
      </c>
      <c r="H30" s="26" t="s">
        <v>53</v>
      </c>
      <c r="I30" s="26" t="s">
        <v>53</v>
      </c>
      <c r="J30" s="26" t="s">
        <v>31</v>
      </c>
      <c r="K30" s="26" t="s">
        <v>32</v>
      </c>
      <c r="L30" s="32" t="s">
        <v>33</v>
      </c>
      <c r="M30" s="26" t="s">
        <v>95</v>
      </c>
      <c r="N30" s="27">
        <v>2020011000144</v>
      </c>
      <c r="O30" s="60"/>
      <c r="P30" s="30">
        <v>0</v>
      </c>
      <c r="Q30" s="34" t="s">
        <v>30</v>
      </c>
      <c r="R30" s="61"/>
    </row>
    <row r="31" spans="1:18" s="53" customFormat="1" ht="72" customHeight="1" x14ac:dyDescent="0.25">
      <c r="A31" s="26" t="s">
        <v>37</v>
      </c>
      <c r="B31" s="26" t="s">
        <v>103</v>
      </c>
      <c r="C31" s="26" t="s">
        <v>103</v>
      </c>
      <c r="D31" s="37" t="s">
        <v>115</v>
      </c>
      <c r="E31" s="26" t="s">
        <v>116</v>
      </c>
      <c r="F31" s="26" t="s">
        <v>103</v>
      </c>
      <c r="G31" s="26" t="s">
        <v>30</v>
      </c>
      <c r="H31" s="26" t="s">
        <v>53</v>
      </c>
      <c r="I31" s="26" t="s">
        <v>53</v>
      </c>
      <c r="J31" s="26" t="s">
        <v>31</v>
      </c>
      <c r="K31" s="26" t="s">
        <v>32</v>
      </c>
      <c r="L31" s="32" t="s">
        <v>33</v>
      </c>
      <c r="M31" s="26" t="s">
        <v>95</v>
      </c>
      <c r="N31" s="27">
        <v>2020011000144</v>
      </c>
      <c r="O31" s="60"/>
      <c r="P31" s="30">
        <v>0</v>
      </c>
      <c r="Q31" s="34" t="s">
        <v>30</v>
      </c>
      <c r="R31" s="61"/>
    </row>
    <row r="32" spans="1:18" s="53" customFormat="1" ht="72" customHeight="1" x14ac:dyDescent="0.25">
      <c r="A32" s="26" t="s">
        <v>37</v>
      </c>
      <c r="B32" s="26" t="s">
        <v>103</v>
      </c>
      <c r="C32" s="26" t="s">
        <v>103</v>
      </c>
      <c r="D32" s="37" t="s">
        <v>117</v>
      </c>
      <c r="E32" s="26" t="s">
        <v>116</v>
      </c>
      <c r="F32" s="26" t="s">
        <v>103</v>
      </c>
      <c r="G32" s="26" t="s">
        <v>30</v>
      </c>
      <c r="H32" s="26" t="s">
        <v>53</v>
      </c>
      <c r="I32" s="26" t="s">
        <v>53</v>
      </c>
      <c r="J32" s="26" t="s">
        <v>31</v>
      </c>
      <c r="K32" s="26" t="s">
        <v>32</v>
      </c>
      <c r="L32" s="26" t="s">
        <v>47</v>
      </c>
      <c r="M32" s="26" t="s">
        <v>95</v>
      </c>
      <c r="N32" s="27">
        <v>2020011000144</v>
      </c>
      <c r="O32" s="60"/>
      <c r="P32" s="30">
        <v>0</v>
      </c>
      <c r="Q32" s="34" t="s">
        <v>30</v>
      </c>
      <c r="R32" s="61"/>
    </row>
    <row r="33" spans="1:18" s="53" customFormat="1" ht="72" customHeight="1" x14ac:dyDescent="0.25">
      <c r="A33" s="26" t="s">
        <v>110</v>
      </c>
      <c r="B33" s="26" t="s">
        <v>103</v>
      </c>
      <c r="C33" s="26" t="s">
        <v>103</v>
      </c>
      <c r="D33" s="26" t="s">
        <v>118</v>
      </c>
      <c r="E33" s="26" t="s">
        <v>119</v>
      </c>
      <c r="F33" s="26" t="s">
        <v>103</v>
      </c>
      <c r="G33" s="26" t="s">
        <v>30</v>
      </c>
      <c r="H33" s="26" t="s">
        <v>53</v>
      </c>
      <c r="I33" s="26" t="s">
        <v>53</v>
      </c>
      <c r="J33" s="26" t="s">
        <v>31</v>
      </c>
      <c r="K33" s="26" t="s">
        <v>32</v>
      </c>
      <c r="L33" s="26" t="s">
        <v>120</v>
      </c>
      <c r="M33" s="26" t="s">
        <v>95</v>
      </c>
      <c r="N33" s="27">
        <v>2020011000144</v>
      </c>
      <c r="O33" s="60"/>
      <c r="P33" s="30">
        <v>0</v>
      </c>
      <c r="Q33" s="34" t="s">
        <v>30</v>
      </c>
      <c r="R33" s="61"/>
    </row>
    <row r="34" spans="1:18" s="53" customFormat="1" ht="87" customHeight="1" x14ac:dyDescent="0.25">
      <c r="A34" s="26" t="s">
        <v>37</v>
      </c>
      <c r="B34" s="26" t="s">
        <v>90</v>
      </c>
      <c r="C34" s="26" t="s">
        <v>26</v>
      </c>
      <c r="D34" s="26" t="s">
        <v>121</v>
      </c>
      <c r="E34" s="26" t="s">
        <v>122</v>
      </c>
      <c r="F34" s="26" t="s">
        <v>123</v>
      </c>
      <c r="G34" s="26" t="s">
        <v>124</v>
      </c>
      <c r="H34" s="26">
        <v>30</v>
      </c>
      <c r="I34" s="26" t="s">
        <v>53</v>
      </c>
      <c r="J34" s="26" t="s">
        <v>31</v>
      </c>
      <c r="K34" s="26" t="s">
        <v>32</v>
      </c>
      <c r="L34" s="32" t="s">
        <v>33</v>
      </c>
      <c r="M34" s="26" t="s">
        <v>95</v>
      </c>
      <c r="N34" s="27">
        <v>2019011000124</v>
      </c>
      <c r="O34" s="38">
        <v>41407</v>
      </c>
      <c r="P34" s="30">
        <v>0</v>
      </c>
      <c r="Q34" s="34" t="s">
        <v>30</v>
      </c>
      <c r="R34" s="45">
        <f>+O34+P34</f>
        <v>41407</v>
      </c>
    </row>
    <row r="35" spans="1:18" s="53" customFormat="1" ht="123" customHeight="1" x14ac:dyDescent="0.25">
      <c r="A35" s="26" t="s">
        <v>37</v>
      </c>
      <c r="B35" s="26" t="s">
        <v>90</v>
      </c>
      <c r="C35" s="26" t="s">
        <v>26</v>
      </c>
      <c r="D35" s="26" t="s">
        <v>125</v>
      </c>
      <c r="E35" s="26" t="s">
        <v>126</v>
      </c>
      <c r="F35" s="26" t="s">
        <v>127</v>
      </c>
      <c r="G35" s="26" t="s">
        <v>128</v>
      </c>
      <c r="H35" s="26">
        <v>5</v>
      </c>
      <c r="I35" s="26" t="s">
        <v>53</v>
      </c>
      <c r="J35" s="26" t="s">
        <v>31</v>
      </c>
      <c r="K35" s="26" t="s">
        <v>32</v>
      </c>
      <c r="L35" s="32" t="s">
        <v>33</v>
      </c>
      <c r="M35" s="26" t="s">
        <v>95</v>
      </c>
      <c r="N35" s="27">
        <v>2019011000124</v>
      </c>
      <c r="O35" s="38">
        <v>0</v>
      </c>
      <c r="P35" s="30">
        <v>0</v>
      </c>
      <c r="Q35" s="34" t="s">
        <v>30</v>
      </c>
      <c r="R35" s="45">
        <f t="shared" ref="R35:R40" si="2">+O35+P35</f>
        <v>0</v>
      </c>
    </row>
    <row r="36" spans="1:18" s="53" customFormat="1" ht="66" customHeight="1" x14ac:dyDescent="0.25">
      <c r="A36" s="26" t="s">
        <v>37</v>
      </c>
      <c r="B36" s="26" t="s">
        <v>129</v>
      </c>
      <c r="C36" s="26" t="s">
        <v>26</v>
      </c>
      <c r="D36" s="26" t="s">
        <v>130</v>
      </c>
      <c r="E36" s="26" t="s">
        <v>131</v>
      </c>
      <c r="F36" s="26" t="s">
        <v>132</v>
      </c>
      <c r="G36" s="26" t="s">
        <v>133</v>
      </c>
      <c r="H36" s="26" t="s">
        <v>134</v>
      </c>
      <c r="I36" s="26" t="s">
        <v>53</v>
      </c>
      <c r="J36" s="26" t="s">
        <v>31</v>
      </c>
      <c r="K36" s="26" t="s">
        <v>32</v>
      </c>
      <c r="L36" s="26" t="s">
        <v>47</v>
      </c>
      <c r="M36" s="26" t="s">
        <v>135</v>
      </c>
      <c r="N36" s="27">
        <v>2017011000228</v>
      </c>
      <c r="O36" s="39">
        <v>3000</v>
      </c>
      <c r="P36" s="30">
        <v>0</v>
      </c>
      <c r="Q36" s="34" t="s">
        <v>30</v>
      </c>
      <c r="R36" s="45">
        <f t="shared" si="2"/>
        <v>3000</v>
      </c>
    </row>
    <row r="37" spans="1:18" s="53" customFormat="1" ht="66" customHeight="1" x14ac:dyDescent="0.25">
      <c r="A37" s="26" t="s">
        <v>37</v>
      </c>
      <c r="B37" s="26" t="s">
        <v>129</v>
      </c>
      <c r="C37" s="26" t="s">
        <v>26</v>
      </c>
      <c r="D37" s="26" t="s">
        <v>136</v>
      </c>
      <c r="E37" s="26" t="s">
        <v>137</v>
      </c>
      <c r="F37" s="26" t="s">
        <v>132</v>
      </c>
      <c r="G37" s="26" t="s">
        <v>133</v>
      </c>
      <c r="H37" s="26">
        <v>500</v>
      </c>
      <c r="I37" s="26" t="s">
        <v>138</v>
      </c>
      <c r="J37" s="26" t="s">
        <v>31</v>
      </c>
      <c r="K37" s="26" t="s">
        <v>32</v>
      </c>
      <c r="L37" s="32" t="s">
        <v>33</v>
      </c>
      <c r="M37" s="26" t="s">
        <v>135</v>
      </c>
      <c r="N37" s="27">
        <v>2017011000228</v>
      </c>
      <c r="O37" s="39">
        <v>10000</v>
      </c>
      <c r="P37" s="30">
        <v>0</v>
      </c>
      <c r="Q37" s="34" t="s">
        <v>30</v>
      </c>
      <c r="R37" s="45">
        <f t="shared" si="2"/>
        <v>10000</v>
      </c>
    </row>
    <row r="38" spans="1:18" s="53" customFormat="1" ht="59.25" customHeight="1" x14ac:dyDescent="0.25">
      <c r="A38" s="26" t="s">
        <v>37</v>
      </c>
      <c r="B38" s="26" t="s">
        <v>129</v>
      </c>
      <c r="C38" s="26" t="s">
        <v>26</v>
      </c>
      <c r="D38" s="26" t="s">
        <v>139</v>
      </c>
      <c r="E38" s="26" t="s">
        <v>140</v>
      </c>
      <c r="F38" s="26" t="s">
        <v>132</v>
      </c>
      <c r="G38" s="26" t="s">
        <v>133</v>
      </c>
      <c r="H38" s="26">
        <v>1500</v>
      </c>
      <c r="I38" s="26" t="s">
        <v>53</v>
      </c>
      <c r="J38" s="26" t="s">
        <v>31</v>
      </c>
      <c r="K38" s="26" t="s">
        <v>32</v>
      </c>
      <c r="L38" s="32" t="s">
        <v>33</v>
      </c>
      <c r="M38" s="26" t="s">
        <v>135</v>
      </c>
      <c r="N38" s="27">
        <v>2017011000228</v>
      </c>
      <c r="O38" s="39">
        <v>3000</v>
      </c>
      <c r="P38" s="30">
        <v>0</v>
      </c>
      <c r="Q38" s="34" t="s">
        <v>30</v>
      </c>
      <c r="R38" s="45">
        <f t="shared" si="2"/>
        <v>3000</v>
      </c>
    </row>
    <row r="39" spans="1:18" s="53" customFormat="1" ht="51" x14ac:dyDescent="0.25">
      <c r="A39" s="26" t="s">
        <v>37</v>
      </c>
      <c r="B39" s="26" t="s">
        <v>141</v>
      </c>
      <c r="C39" s="26" t="s">
        <v>26</v>
      </c>
      <c r="D39" s="40" t="s">
        <v>142</v>
      </c>
      <c r="E39" s="26" t="s">
        <v>143</v>
      </c>
      <c r="F39" s="26" t="s">
        <v>144</v>
      </c>
      <c r="G39" s="26" t="s">
        <v>145</v>
      </c>
      <c r="H39" s="26" t="s">
        <v>146</v>
      </c>
      <c r="I39" s="26" t="s">
        <v>53</v>
      </c>
      <c r="J39" s="26" t="s">
        <v>31</v>
      </c>
      <c r="K39" s="26" t="s">
        <v>32</v>
      </c>
      <c r="L39" s="32" t="s">
        <v>33</v>
      </c>
      <c r="M39" s="26" t="s">
        <v>135</v>
      </c>
      <c r="N39" s="27">
        <v>2017011000151</v>
      </c>
      <c r="O39" s="39">
        <v>60494</v>
      </c>
      <c r="P39" s="30">
        <v>0</v>
      </c>
      <c r="Q39" s="34" t="s">
        <v>30</v>
      </c>
      <c r="R39" s="45">
        <f t="shared" si="2"/>
        <v>60494</v>
      </c>
    </row>
    <row r="40" spans="1:18" s="53" customFormat="1" ht="63.75" customHeight="1" x14ac:dyDescent="0.25">
      <c r="A40" s="26" t="s">
        <v>37</v>
      </c>
      <c r="B40" s="26" t="s">
        <v>141</v>
      </c>
      <c r="C40" s="26" t="s">
        <v>26</v>
      </c>
      <c r="D40" s="26" t="s">
        <v>147</v>
      </c>
      <c r="E40" s="26" t="s">
        <v>148</v>
      </c>
      <c r="F40" s="26" t="s">
        <v>144</v>
      </c>
      <c r="G40" s="26" t="s">
        <v>149</v>
      </c>
      <c r="H40" s="26">
        <v>40</v>
      </c>
      <c r="I40" s="26" t="s">
        <v>53</v>
      </c>
      <c r="J40" s="26" t="s">
        <v>31</v>
      </c>
      <c r="K40" s="26" t="s">
        <v>32</v>
      </c>
      <c r="L40" s="32" t="s">
        <v>33</v>
      </c>
      <c r="M40" s="26" t="s">
        <v>135</v>
      </c>
      <c r="N40" s="27">
        <v>2017011000151</v>
      </c>
      <c r="O40" s="62">
        <v>6884</v>
      </c>
      <c r="P40" s="30">
        <v>0</v>
      </c>
      <c r="Q40" s="34" t="s">
        <v>30</v>
      </c>
      <c r="R40" s="63">
        <f t="shared" si="2"/>
        <v>6884</v>
      </c>
    </row>
    <row r="41" spans="1:18" ht="51" x14ac:dyDescent="0.25">
      <c r="A41" s="26" t="s">
        <v>37</v>
      </c>
      <c r="B41" s="26" t="s">
        <v>141</v>
      </c>
      <c r="C41" s="26" t="s">
        <v>26</v>
      </c>
      <c r="D41" s="26" t="s">
        <v>150</v>
      </c>
      <c r="E41" s="26" t="s">
        <v>151</v>
      </c>
      <c r="F41" s="26" t="s">
        <v>144</v>
      </c>
      <c r="G41" s="26" t="s">
        <v>149</v>
      </c>
      <c r="H41" s="26">
        <v>126</v>
      </c>
      <c r="I41" s="26" t="s">
        <v>152</v>
      </c>
      <c r="J41" s="26" t="s">
        <v>31</v>
      </c>
      <c r="K41" s="26" t="s">
        <v>32</v>
      </c>
      <c r="L41" s="26" t="s">
        <v>36</v>
      </c>
      <c r="M41" s="26" t="s">
        <v>135</v>
      </c>
      <c r="N41" s="27">
        <v>2017011000151</v>
      </c>
      <c r="O41" s="62"/>
      <c r="P41" s="30">
        <v>0</v>
      </c>
      <c r="Q41" s="34" t="s">
        <v>30</v>
      </c>
      <c r="R41" s="63"/>
    </row>
    <row r="42" spans="1:18" s="54" customFormat="1" ht="93" customHeight="1" x14ac:dyDescent="0.25">
      <c r="A42" s="26" t="s">
        <v>37</v>
      </c>
      <c r="B42" s="26" t="s">
        <v>153</v>
      </c>
      <c r="C42" s="26" t="s">
        <v>26</v>
      </c>
      <c r="D42" s="26" t="s">
        <v>154</v>
      </c>
      <c r="E42" s="26" t="s">
        <v>155</v>
      </c>
      <c r="F42" s="26" t="s">
        <v>156</v>
      </c>
      <c r="G42" s="26" t="s">
        <v>157</v>
      </c>
      <c r="H42" s="34" t="s">
        <v>158</v>
      </c>
      <c r="I42" s="26" t="s">
        <v>53</v>
      </c>
      <c r="J42" s="26" t="s">
        <v>31</v>
      </c>
      <c r="K42" s="26" t="s">
        <v>32</v>
      </c>
      <c r="L42" s="32" t="s">
        <v>33</v>
      </c>
      <c r="M42" s="26" t="s">
        <v>159</v>
      </c>
      <c r="N42" s="27">
        <v>2017011000241</v>
      </c>
      <c r="O42" s="41">
        <v>2115</v>
      </c>
      <c r="P42" s="30">
        <v>0</v>
      </c>
      <c r="Q42" s="34" t="s">
        <v>30</v>
      </c>
      <c r="R42" s="45">
        <f t="shared" ref="R42" si="3">+O42+P42</f>
        <v>2115</v>
      </c>
    </row>
    <row r="43" spans="1:18" s="54" customFormat="1" ht="58.5" customHeight="1" x14ac:dyDescent="0.25">
      <c r="A43" s="26" t="s">
        <v>37</v>
      </c>
      <c r="B43" s="26" t="s">
        <v>153</v>
      </c>
      <c r="C43" s="26" t="s">
        <v>26</v>
      </c>
      <c r="D43" s="26" t="s">
        <v>160</v>
      </c>
      <c r="E43" s="26" t="s">
        <v>161</v>
      </c>
      <c r="F43" s="26" t="s">
        <v>156</v>
      </c>
      <c r="G43" s="26" t="s">
        <v>29</v>
      </c>
      <c r="H43" s="34" t="s">
        <v>46</v>
      </c>
      <c r="I43" s="26" t="s">
        <v>53</v>
      </c>
      <c r="J43" s="26" t="s">
        <v>31</v>
      </c>
      <c r="K43" s="26" t="s">
        <v>32</v>
      </c>
      <c r="L43" s="34" t="s">
        <v>68</v>
      </c>
      <c r="M43" s="26" t="s">
        <v>159</v>
      </c>
      <c r="N43" s="27">
        <v>2017011000241</v>
      </c>
      <c r="O43" s="41">
        <v>0</v>
      </c>
      <c r="P43" s="30">
        <v>0</v>
      </c>
      <c r="Q43" s="34" t="s">
        <v>30</v>
      </c>
      <c r="R43" s="47">
        <v>0</v>
      </c>
    </row>
    <row r="44" spans="1:18" ht="51" x14ac:dyDescent="0.25">
      <c r="A44" s="26" t="s">
        <v>37</v>
      </c>
      <c r="B44" s="26" t="s">
        <v>162</v>
      </c>
      <c r="C44" s="26" t="s">
        <v>26</v>
      </c>
      <c r="D44" s="26" t="s">
        <v>163</v>
      </c>
      <c r="E44" s="26" t="s">
        <v>164</v>
      </c>
      <c r="F44" s="26" t="s">
        <v>165</v>
      </c>
      <c r="G44" s="26" t="s">
        <v>166</v>
      </c>
      <c r="H44" s="26">
        <v>20</v>
      </c>
      <c r="I44" s="26" t="s">
        <v>53</v>
      </c>
      <c r="J44" s="26" t="s">
        <v>63</v>
      </c>
      <c r="K44" s="26" t="s">
        <v>32</v>
      </c>
      <c r="L44" s="26" t="s">
        <v>33</v>
      </c>
      <c r="M44" s="26" t="s">
        <v>167</v>
      </c>
      <c r="N44" s="32" t="s">
        <v>168</v>
      </c>
      <c r="O44" s="40">
        <v>4800</v>
      </c>
      <c r="P44" s="30">
        <v>0</v>
      </c>
      <c r="Q44" s="34" t="s">
        <v>30</v>
      </c>
      <c r="R44" s="48">
        <f>+P44+O44</f>
        <v>4800</v>
      </c>
    </row>
    <row r="45" spans="1:18" s="55" customFormat="1" ht="65.099999999999994" customHeight="1" x14ac:dyDescent="0.25">
      <c r="A45" s="26" t="s">
        <v>37</v>
      </c>
      <c r="B45" s="26" t="s">
        <v>141</v>
      </c>
      <c r="C45" s="26" t="s">
        <v>26</v>
      </c>
      <c r="D45" s="26" t="s">
        <v>169</v>
      </c>
      <c r="E45" s="26" t="s">
        <v>170</v>
      </c>
      <c r="F45" s="26" t="s">
        <v>144</v>
      </c>
      <c r="G45" s="26" t="s">
        <v>171</v>
      </c>
      <c r="H45" s="34">
        <v>100</v>
      </c>
      <c r="I45" s="26" t="s">
        <v>53</v>
      </c>
      <c r="J45" s="26" t="s">
        <v>63</v>
      </c>
      <c r="K45" s="26" t="s">
        <v>172</v>
      </c>
      <c r="L45" s="26" t="s">
        <v>36</v>
      </c>
      <c r="M45" s="26" t="s">
        <v>135</v>
      </c>
      <c r="N45" s="27" t="s">
        <v>173</v>
      </c>
      <c r="O45" s="42">
        <v>0</v>
      </c>
      <c r="P45" s="42">
        <v>3192</v>
      </c>
      <c r="Q45" s="34" t="s">
        <v>174</v>
      </c>
      <c r="R45" s="49">
        <f t="shared" ref="R45:R46" si="4">P45</f>
        <v>3192</v>
      </c>
    </row>
    <row r="46" spans="1:18" s="55" customFormat="1" ht="65.099999999999994" customHeight="1" x14ac:dyDescent="0.25">
      <c r="A46" s="26" t="s">
        <v>37</v>
      </c>
      <c r="B46" s="26" t="s">
        <v>141</v>
      </c>
      <c r="C46" s="26" t="s">
        <v>26</v>
      </c>
      <c r="D46" s="26" t="s">
        <v>175</v>
      </c>
      <c r="E46" s="26" t="s">
        <v>176</v>
      </c>
      <c r="F46" s="26" t="s">
        <v>144</v>
      </c>
      <c r="G46" s="26" t="s">
        <v>171</v>
      </c>
      <c r="H46" s="34">
        <v>30</v>
      </c>
      <c r="I46" s="26" t="s">
        <v>53</v>
      </c>
      <c r="J46" s="26" t="s">
        <v>63</v>
      </c>
      <c r="K46" s="26" t="s">
        <v>177</v>
      </c>
      <c r="L46" s="26" t="s">
        <v>36</v>
      </c>
      <c r="M46" s="26" t="s">
        <v>135</v>
      </c>
      <c r="N46" s="27" t="s">
        <v>173</v>
      </c>
      <c r="O46" s="42">
        <v>0</v>
      </c>
      <c r="P46" s="42">
        <v>4374</v>
      </c>
      <c r="Q46" s="34" t="s">
        <v>174</v>
      </c>
      <c r="R46" s="49">
        <f t="shared" si="4"/>
        <v>4374</v>
      </c>
    </row>
    <row r="47" spans="1:18" s="55" customFormat="1" ht="65.099999999999994" customHeight="1" x14ac:dyDescent="0.25">
      <c r="A47" s="26" t="s">
        <v>37</v>
      </c>
      <c r="B47" s="26" t="s">
        <v>90</v>
      </c>
      <c r="C47" s="26" t="s">
        <v>26</v>
      </c>
      <c r="D47" s="26" t="s">
        <v>178</v>
      </c>
      <c r="E47" s="26" t="s">
        <v>179</v>
      </c>
      <c r="F47" s="26" t="s">
        <v>180</v>
      </c>
      <c r="G47" s="26" t="s">
        <v>181</v>
      </c>
      <c r="H47" s="34">
        <v>20</v>
      </c>
      <c r="I47" s="26" t="s">
        <v>30</v>
      </c>
      <c r="J47" s="26" t="s">
        <v>63</v>
      </c>
      <c r="K47" s="26" t="s">
        <v>182</v>
      </c>
      <c r="L47" s="26" t="s">
        <v>36</v>
      </c>
      <c r="M47" s="26" t="s">
        <v>183</v>
      </c>
      <c r="N47" s="27" t="s">
        <v>173</v>
      </c>
      <c r="O47" s="42" t="s">
        <v>2</v>
      </c>
      <c r="P47" s="40">
        <v>1300</v>
      </c>
      <c r="Q47" s="34" t="s">
        <v>184</v>
      </c>
      <c r="R47" s="50">
        <v>1300</v>
      </c>
    </row>
    <row r="48" spans="1:18" s="55" customFormat="1" ht="65.099999999999994" customHeight="1" x14ac:dyDescent="0.25">
      <c r="A48" s="26" t="s">
        <v>37</v>
      </c>
      <c r="B48" s="26" t="s">
        <v>90</v>
      </c>
      <c r="C48" s="26" t="s">
        <v>26</v>
      </c>
      <c r="D48" s="26" t="s">
        <v>185</v>
      </c>
      <c r="E48" s="26" t="s">
        <v>186</v>
      </c>
      <c r="F48" s="26" t="s">
        <v>187</v>
      </c>
      <c r="G48" s="26" t="s">
        <v>188</v>
      </c>
      <c r="H48" s="34">
        <v>1</v>
      </c>
      <c r="I48" s="26" t="s">
        <v>30</v>
      </c>
      <c r="J48" s="26" t="s">
        <v>63</v>
      </c>
      <c r="K48" s="26" t="s">
        <v>182</v>
      </c>
      <c r="L48" s="26" t="s">
        <v>36</v>
      </c>
      <c r="M48" s="26" t="s">
        <v>189</v>
      </c>
      <c r="N48" s="27" t="s">
        <v>173</v>
      </c>
      <c r="O48" s="42" t="s">
        <v>2</v>
      </c>
      <c r="P48" s="40">
        <v>700</v>
      </c>
      <c r="Q48" s="34" t="s">
        <v>190</v>
      </c>
      <c r="R48" s="50">
        <v>700</v>
      </c>
    </row>
    <row r="49" spans="1:18" s="55" customFormat="1" ht="108.75" customHeight="1" x14ac:dyDescent="0.25">
      <c r="A49" s="26" t="s">
        <v>37</v>
      </c>
      <c r="B49" s="26" t="s">
        <v>25</v>
      </c>
      <c r="C49" s="26" t="s">
        <v>49</v>
      </c>
      <c r="D49" s="26" t="s">
        <v>191</v>
      </c>
      <c r="E49" s="26" t="s">
        <v>192</v>
      </c>
      <c r="F49" s="26" t="s">
        <v>193</v>
      </c>
      <c r="G49" s="26" t="s">
        <v>75</v>
      </c>
      <c r="H49" s="34">
        <v>6</v>
      </c>
      <c r="I49" s="26" t="s">
        <v>30</v>
      </c>
      <c r="J49" s="26" t="s">
        <v>63</v>
      </c>
      <c r="K49" s="26" t="s">
        <v>194</v>
      </c>
      <c r="L49" s="26" t="s">
        <v>33</v>
      </c>
      <c r="M49" s="26" t="s">
        <v>34</v>
      </c>
      <c r="N49" s="27" t="s">
        <v>173</v>
      </c>
      <c r="O49" s="42"/>
      <c r="P49" s="42">
        <v>2100</v>
      </c>
      <c r="Q49" s="34" t="s">
        <v>195</v>
      </c>
      <c r="R49" s="50">
        <f>P49</f>
        <v>2100</v>
      </c>
    </row>
  </sheetData>
  <mergeCells count="7">
    <mergeCell ref="O40:O41"/>
    <mergeCell ref="R40:R41"/>
    <mergeCell ref="A2:C4"/>
    <mergeCell ref="D2:Q4"/>
    <mergeCell ref="A6:F6"/>
    <mergeCell ref="O27:O33"/>
    <mergeCell ref="R27:R33"/>
  </mergeCells>
  <dataValidations count="6">
    <dataValidation allowBlank="1" showInputMessage="1" showErrorMessage="1" prompt="Diligenciar teniendo en cuenta que esta será la descripción que será cargada en las tareas en el software de Gestión Integral. " sqref="E9:E10 D11 E12:E19 E21"/>
    <dataValidation allowBlank="1" showInputMessage="1" showErrorMessage="1" prompt="Seleccione de la lista desplegable" sqref="F24:F41 F45:F46 F5:F21 F50:F1048576"/>
    <dataValidation allowBlank="1" showInputMessage="1" showErrorMessage="1" prompt="Selecciona el proyecto de inversión al que pertenece el mecanismo (convocatoria, invitación o concurso)" sqref="N5:N35 N50:N1048576"/>
    <dataValidation allowBlank="1" showInputMessage="1" showErrorMessage="1" prompt="Diligenciar con el nombre como se registra en el PAI" sqref="D9:D21"/>
    <dataValidation allowBlank="1" showInputMessage="1" showErrorMessage="1" prompt="Esta celda es la suma de la evaluación y seguimiento con el valor de la financiación. " sqref="R42 R9:R21 R24:R26 R34:R40 O20"/>
    <dataValidation allowBlank="1" showInputMessage="1" showErrorMessage="1" prompt="Selecciona la dirección responsable del diseño del mecanismo" sqref="L5:L9 L20:L21 L24:L25 L45:L46 L14:L18 L27:L43 L50:L1048576"/>
  </dataValidations>
  <pageMargins left="0.23622047244094491" right="0.23622047244094491" top="0.74803149606299213" bottom="0.74803149606299213" header="0.31496062992125984" footer="0.31496062992125984"/>
  <pageSetup scale="3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3"/>
  <sheetViews>
    <sheetView zoomScale="85" zoomScaleNormal="85" workbookViewId="0">
      <selection activeCell="B4" sqref="B4"/>
    </sheetView>
  </sheetViews>
  <sheetFormatPr baseColWidth="10" defaultColWidth="10.85546875" defaultRowHeight="16.5" x14ac:dyDescent="0.3"/>
  <cols>
    <col min="1" max="1" width="13.85546875" style="25" customWidth="1"/>
    <col min="2" max="2" width="91.5703125" style="23" customWidth="1"/>
    <col min="3" max="3" width="40.42578125" style="23" bestFit="1" customWidth="1"/>
    <col min="4" max="4" width="16.28515625" style="23" customWidth="1"/>
    <col min="5" max="16384" width="10.85546875" style="15"/>
  </cols>
  <sheetData>
    <row r="1" spans="1:4" x14ac:dyDescent="0.3">
      <c r="A1" s="64" t="s">
        <v>196</v>
      </c>
      <c r="B1" s="64"/>
      <c r="C1" s="64"/>
      <c r="D1" s="64"/>
    </row>
    <row r="2" spans="1:4" x14ac:dyDescent="0.3">
      <c r="A2" s="16" t="s">
        <v>197</v>
      </c>
      <c r="B2" s="16" t="s">
        <v>198</v>
      </c>
      <c r="C2" s="16" t="s">
        <v>199</v>
      </c>
      <c r="D2" s="16" t="s">
        <v>200</v>
      </c>
    </row>
    <row r="3" spans="1:4" x14ac:dyDescent="0.3">
      <c r="A3" s="24">
        <v>44226</v>
      </c>
      <c r="B3" s="17"/>
      <c r="C3" s="18" t="s">
        <v>202</v>
      </c>
      <c r="D3" s="19">
        <v>0</v>
      </c>
    </row>
    <row r="4" spans="1:4" s="22" customFormat="1" ht="340.5" customHeight="1" x14ac:dyDescent="0.25">
      <c r="A4" s="24">
        <v>44236</v>
      </c>
      <c r="B4" s="20" t="s">
        <v>203</v>
      </c>
      <c r="C4" s="21" t="s">
        <v>201</v>
      </c>
      <c r="D4" s="19">
        <v>1</v>
      </c>
    </row>
    <row r="5" spans="1:4" x14ac:dyDescent="0.3">
      <c r="A5" s="19"/>
      <c r="B5" s="17"/>
      <c r="C5" s="17"/>
      <c r="D5" s="17"/>
    </row>
    <row r="6" spans="1:4" x14ac:dyDescent="0.3">
      <c r="A6" s="19"/>
      <c r="B6" s="17"/>
      <c r="C6" s="17"/>
      <c r="D6" s="17"/>
    </row>
    <row r="7" spans="1:4" x14ac:dyDescent="0.3">
      <c r="A7" s="19"/>
      <c r="B7" s="17"/>
      <c r="C7" s="17"/>
      <c r="D7" s="17"/>
    </row>
    <row r="8" spans="1:4" x14ac:dyDescent="0.3">
      <c r="A8" s="19"/>
      <c r="B8" s="17"/>
      <c r="C8" s="17"/>
      <c r="D8" s="17"/>
    </row>
    <row r="9" spans="1:4" x14ac:dyDescent="0.3">
      <c r="A9" s="19"/>
      <c r="B9" s="17"/>
      <c r="C9" s="17"/>
      <c r="D9" s="17"/>
    </row>
    <row r="10" spans="1:4" x14ac:dyDescent="0.3">
      <c r="A10" s="19"/>
      <c r="B10" s="17"/>
      <c r="C10" s="17"/>
      <c r="D10" s="17"/>
    </row>
    <row r="11" spans="1:4" x14ac:dyDescent="0.3">
      <c r="A11" s="19"/>
      <c r="B11" s="17"/>
      <c r="C11" s="17"/>
      <c r="D11" s="17"/>
    </row>
    <row r="12" spans="1:4" x14ac:dyDescent="0.3">
      <c r="A12" s="19"/>
      <c r="B12" s="17"/>
      <c r="C12" s="17"/>
      <c r="D12" s="17"/>
    </row>
    <row r="13" spans="1:4" x14ac:dyDescent="0.3">
      <c r="A13" s="19"/>
      <c r="B13" s="17"/>
      <c r="C13" s="17"/>
      <c r="D13" s="17"/>
    </row>
  </sheetData>
  <mergeCells count="1">
    <mergeCell ref="A1:D1"/>
  </mergeCells>
  <printOptions horizontalCentered="1"/>
  <pageMargins left="0.39370078740157483" right="0.39370078740157483"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vt:lpstr>
      <vt:lpstr>1. OFERTA MINCIENCIAS</vt:lpstr>
      <vt:lpstr>Control de Cambios</vt:lpstr>
      <vt:lpstr>'1. OFERTA MINCIENCIAS'!Área_de_impresión</vt:lpstr>
      <vt:lpstr>PORT!Área_de_impresión</vt:lpstr>
      <vt:lpstr>'1. OFERTA MINCIENCIAS'!Títulos_a_imprimir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Pinzón López</dc:creator>
  <cp:lastModifiedBy>Yessica Palencia</cp:lastModifiedBy>
  <cp:lastPrinted>2021-02-13T01:24:09Z</cp:lastPrinted>
  <dcterms:created xsi:type="dcterms:W3CDTF">2021-02-12T16:15:04Z</dcterms:created>
  <dcterms:modified xsi:type="dcterms:W3CDTF">2021-02-22T20:27:11Z</dcterms:modified>
</cp:coreProperties>
</file>